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O:\WSI\PAR\REPORTING\Flood Reporting\Qtrly Federal Funding Activity\FY20-21ReportingInfo\Q2ReportingInfo\"/>
    </mc:Choice>
  </mc:AlternateContent>
  <xr:revisionPtr revIDLastSave="0" documentId="13_ncr:1_{AAE3F0C5-6CE2-4E35-B949-63596A6AE48F}" xr6:coauthVersionLast="45" xr6:coauthVersionMax="45" xr10:uidLastSave="{00000000-0000-0000-0000-000000000000}"/>
  <workbookProtection workbookAlgorithmName="SHA-512" workbookHashValue="Iwc2JK36q4HVph3fr3eHhO/nk6G0HG1JTq0jOILAZjyAWFwvjbfbLCBIjddl0nmD740AVTo4H+vENZSgeNMx8w==" workbookSaltValue="6n5qNnd1hGIgm/LKNbOSgw==" workbookSpinCount="100000" lockStructure="1"/>
  <bookViews>
    <workbookView xWindow="-28920" yWindow="-2610" windowWidth="29040" windowHeight="15840" xr2:uid="{B01F1ACC-AE20-4360-B91F-35CEDE498A64}"/>
  </bookViews>
  <sheets>
    <sheet name="Final" sheetId="1" r:id="rId1"/>
  </sheets>
  <definedNames>
    <definedName name="_xlnm._FilterDatabase" localSheetId="0" hidden="1">Final!$A$10:$O$72</definedName>
    <definedName name="_xlnm.Print_Area" localSheetId="0">Final!$A$2:$O$72</definedName>
    <definedName name="_xlnm.Print_Titles" localSheetId="0">Final!$10:$10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2" i="1" l="1"/>
  <c r="M81" i="1"/>
  <c r="M80" i="1"/>
  <c r="M79" i="1"/>
  <c r="M78" i="1"/>
  <c r="M76" i="1"/>
  <c r="M75" i="1"/>
  <c r="M73" i="1"/>
  <c r="M72" i="1"/>
  <c r="M71" i="1"/>
  <c r="M70" i="1"/>
  <c r="M69" i="1"/>
  <c r="M68" i="1"/>
  <c r="M67" i="1"/>
  <c r="M66" i="1"/>
  <c r="M65" i="1"/>
  <c r="M64" i="1"/>
  <c r="M63" i="1"/>
  <c r="M62" i="1"/>
  <c r="M83" i="1" l="1"/>
  <c r="M84" i="1"/>
  <c r="M85" i="1"/>
  <c r="M86" i="1"/>
  <c r="M87" i="1"/>
  <c r="M88" i="1"/>
  <c r="M89" i="1"/>
  <c r="M90" i="1"/>
  <c r="M91" i="1"/>
  <c r="M92" i="1"/>
  <c r="M38" i="1"/>
  <c r="M37" i="1"/>
  <c r="M36" i="1"/>
  <c r="M35" i="1"/>
  <c r="M34" i="1" l="1"/>
  <c r="M33" i="1"/>
  <c r="M32" i="1"/>
  <c r="M30" i="1" l="1"/>
  <c r="M29" i="1"/>
  <c r="M28" i="1"/>
  <c r="M57" i="1" l="1"/>
  <c r="M56" i="1"/>
  <c r="M55" i="1"/>
  <c r="M54" i="1"/>
  <c r="M53" i="1"/>
  <c r="M52" i="1"/>
  <c r="M51" i="1"/>
  <c r="M50" i="1"/>
  <c r="M49" i="1"/>
  <c r="M48" i="1"/>
  <c r="M47" i="1"/>
  <c r="M46" i="1"/>
  <c r="M45" i="1"/>
  <c r="M44" i="1"/>
  <c r="M43" i="1"/>
  <c r="M42" i="1"/>
  <c r="M41" i="1"/>
  <c r="M40" i="1"/>
  <c r="M39" i="1"/>
  <c r="M26" i="1" l="1"/>
  <c r="M25" i="1"/>
  <c r="M24" i="1" l="1"/>
  <c r="M23" i="1"/>
  <c r="M22" i="1"/>
  <c r="M21" i="1"/>
  <c r="M61" i="1" l="1"/>
  <c r="M60" i="1"/>
  <c r="M59" i="1"/>
  <c r="M58" i="1"/>
</calcChain>
</file>

<file path=xl/sharedStrings.xml><?xml version="1.0" encoding="utf-8"?>
<sst xmlns="http://schemas.openxmlformats.org/spreadsheetml/2006/main" count="673" uniqueCount="237">
  <si>
    <t>Agency Number</t>
  </si>
  <si>
    <t>Agency Name</t>
  </si>
  <si>
    <t>Federal Grant Number</t>
  </si>
  <si>
    <t>Award Start Date</t>
  </si>
  <si>
    <t>Award End Date</t>
  </si>
  <si>
    <t>CFDA Name</t>
  </si>
  <si>
    <t>Award Amount after Amendments</t>
  </si>
  <si>
    <t>Original Award Amount</t>
  </si>
  <si>
    <t>Required by Chapter 2061 Texas Government Code</t>
  </si>
  <si>
    <t>Quarter Ending (mm/yyyy)</t>
  </si>
  <si>
    <t>N</t>
  </si>
  <si>
    <t>Flood Related Federal Funding Activity Report</t>
  </si>
  <si>
    <t>Quarterly</t>
  </si>
  <si>
    <t>Cooperating Technical Partners</t>
  </si>
  <si>
    <r>
      <t>Reporting Frequency</t>
    </r>
    <r>
      <rPr>
        <b/>
        <vertAlign val="superscript"/>
        <sz val="11"/>
        <color theme="1"/>
        <rFont val="Calibri"/>
        <family val="2"/>
        <scheme val="minor"/>
      </rPr>
      <t xml:space="preserve"> 2</t>
    </r>
  </si>
  <si>
    <r>
      <t>Eligibility Requirements</t>
    </r>
    <r>
      <rPr>
        <b/>
        <vertAlign val="superscript"/>
        <sz val="11"/>
        <color theme="1"/>
        <rFont val="Calibri"/>
        <family val="2"/>
        <scheme val="minor"/>
      </rPr>
      <t xml:space="preserve"> 3</t>
    </r>
  </si>
  <si>
    <t>Last report for this award? 
(Y/N)</t>
  </si>
  <si>
    <t>Texas A&amp;M AgriLife Extension Service</t>
  </si>
  <si>
    <t>Only qualified partners of the CTP Program are eligible for federal assistance awards through the CTP Program. Recipients must: 1) be a CTP (i.e., have a signed Partnership Agreement with FEMA HQ or a FEMA Regional Office); 2) either be or represent a National Flood Insurance Program (NFIP) community in good-standing, or a FEMA-approved non-profit agency whose primary mission supports the goals and objectives of the NFIP; 3) have existing non-Federally funded processes and/or systems in place to support the collection, development, evaluation, dissemination and communication of flood hazard and risk assessment data and mapping; 4) have the capability to perform funded activities; demonstrate the ability to achieve the CTP Program performance metrics and provide timely and accurate reports to FEMA documenting performance and achievements; and 5) when applicable, agree to perform work in the Mapping Information Platform (MIP) and update the activities within the MIP every 30 days in the Studies Workflow (and more frequently within the Revisions Workflow). CTPs need to work with FEMA in advance of the application to understand FEMA program priorities, objectives and measures, and to identify specific tasks to undertake. In support of program objectives.</t>
  </si>
  <si>
    <t>EMT-2019-CA-00048-S01</t>
  </si>
  <si>
    <t>Only qualified partners of the CTP Program are eligible for federal assistance awards through the CTP Program. Recipients must: - be a CTP (i.e., have a signed Partnership Agreement with FEMA HQ or a FEMA Regional Office); - either be or represent a National Flood Insurance Program (NFIP) community in good-standing, or a FEMA-approved non-profit agency whose primary mission supports the goals and objectives of the NFIP; - have existing non-Federally funded processes and/or systems in place to support the collection, development, evaluation, dissemination and communication of flood hazard and risk assessment data and mapping; - have the capability to perform funded activities; - demonstrate the ability to achieve the CTP Program performance metrics and provide timely and accurate reports to FEMA documenting performance and achievements; and - when applicable, agree to perform work in the Mapping Information Platform (MIP) and update the activities within the MIP every 30 days in the Studies Workflow (and more frequently within the Revisions Workflow).</t>
  </si>
  <si>
    <t>EMT-2018-CA-00038-S01</t>
  </si>
  <si>
    <t xml:space="preserve">Only qualified partners of the CTP Program are eligible for federal assistance awards through the CTP Program.  Recipients must be a CTP (i.e., have a signed Partnership Agreement with FEMA HQ or a FEMA Regional Office); either be or represent a National Flood Insurance Program (NFIP) community in good-standing, or a FEMA-approved non-profit agency whose primary mission supports the goals and objectives of the NFIP;¿ have existing non-Federally funded processes and/or systems in place to support the collection, development, evaluation, dissemination and communication of flood hazard and risk assessment data and mapping;¿ have the capability to perform funded activities; demonstrate the ability to achieve the CTP Program performance metrics and provide timely and accurate reports to FEMA documenting performance and achievements; and when applicable, agree to perform work in the Mapping Information Platform (MIP) and update the activities within the MIP every 30 days in the Studies Workflow (and more frequently within the Revisions Workflow). CTPs need to work with FEMA in advance of the application to understand FEMA program priorities, objectives and measures, and to identify specific tasks to undertake.  </t>
  </si>
  <si>
    <t>EMT-2017-CA-00036</t>
  </si>
  <si>
    <t>Texas State Soil and Water Conservation Board</t>
  </si>
  <si>
    <t xml:space="preserve">Watershed Rehabilitation </t>
  </si>
  <si>
    <t>Authorized Watershed Plan</t>
  </si>
  <si>
    <t>NR197442XXXXC024</t>
  </si>
  <si>
    <t>NR197442XXXXC025</t>
  </si>
  <si>
    <t>NR197442XXXXC026</t>
  </si>
  <si>
    <t>NR197442XXXXC027</t>
  </si>
  <si>
    <t>Watershed Protection and Flood Prevention</t>
  </si>
  <si>
    <t>NR197442XXXXC028</t>
  </si>
  <si>
    <t>NR197442XXXXC030</t>
  </si>
  <si>
    <t>General Land Office</t>
  </si>
  <si>
    <t>Community Development Block Grants/State's program and Non-Entitlement Grants in Hawaii</t>
  </si>
  <si>
    <t xml:space="preserve">Quarterly </t>
  </si>
  <si>
    <t xml:space="preserve">Hurricane Ike </t>
  </si>
  <si>
    <t>B-08-DI-48-0001</t>
  </si>
  <si>
    <t>N/A</t>
  </si>
  <si>
    <t>2015 Flood</t>
  </si>
  <si>
    <t>B-16-DH-48-0001</t>
  </si>
  <si>
    <t>2016 Flood</t>
  </si>
  <si>
    <t>B-16-DL-48-0001</t>
  </si>
  <si>
    <t>Harvey $57m</t>
  </si>
  <si>
    <t>B-17-DL-48-0002</t>
  </si>
  <si>
    <t>Harvey $5b</t>
  </si>
  <si>
    <t>B-18-DP-48-0002</t>
  </si>
  <si>
    <t>Texas Water Development Board</t>
  </si>
  <si>
    <t>Community Assistance Program State Support Services Element (CAP-SSSE)</t>
  </si>
  <si>
    <t>https://beta.sam.gov/fal/43b2425960334b17a17bcbb50482daaa/view?keywords=cfda%2097.023&amp;sort=-relevance&amp;index=cfda&amp;is_active=true&amp;page=1</t>
  </si>
  <si>
    <t>EMT-2019-CA-00013</t>
  </si>
  <si>
    <t>Flood Mitigation Assistance</t>
  </si>
  <si>
    <t>https://beta.sam.gov/fal/33a757b7b9b5405ba9826a1be7906090/view?keywords=cfda%2097.029&amp;sort=-relevance&amp;index=cfda&amp;is_active=true&amp;page=1</t>
  </si>
  <si>
    <t>EMT-2015-FM-E002</t>
  </si>
  <si>
    <t>EMT-2016-FM-E001</t>
  </si>
  <si>
    <t>EMT-2017-FM-E001</t>
  </si>
  <si>
    <t>EMT-2018-FM-E002</t>
  </si>
  <si>
    <t>EMT-2020-FM-E001</t>
  </si>
  <si>
    <t>https://beta.sam.gov/fal/5b6438b0b2fb4590a696a38cf1bfa971/view?keywords=cfda%2097.045&amp;sort=-relevance&amp;index=cfda&amp;is_active=true&amp;page=1</t>
  </si>
  <si>
    <t>EMT-2018-CA-00036</t>
  </si>
  <si>
    <t>EMT-2019-CA-00041</t>
  </si>
  <si>
    <t>EMT-2019-CA-00043</t>
  </si>
  <si>
    <t>EMT-2019-CA-00045</t>
  </si>
  <si>
    <t>EMT-2019-CA-00046</t>
  </si>
  <si>
    <t>EMT-2019-CA-00051</t>
  </si>
  <si>
    <t>EMT-2019-CA-00052</t>
  </si>
  <si>
    <t>EMT-2019-CA-00055</t>
  </si>
  <si>
    <t>EMT-2020-CA-00034-S01</t>
  </si>
  <si>
    <t>Texas Commission on Environmental Quality</t>
  </si>
  <si>
    <t>Resources and Ecosystems Sustainability, Tourist Opportunities, and Revived Economies of the Gulf Coast States</t>
  </si>
  <si>
    <t>Semi-annually</t>
  </si>
  <si>
    <t>RCEGR480001</t>
  </si>
  <si>
    <t>National Dam Safety Program</t>
  </si>
  <si>
    <t xml:space="preserve">Rehabilitation of High Hazard Potential Dams (HHPD) grant program improves the safety of dams in the United States and strive to achieve the key objective of “national dam safety hazard reduction". The HHPD grant program accomplishes this objective by providing technical, planning, design, and construction assistance in the form of grants to non-Federal governmental organizations or nonprofit organizations. The grant will be used for planning for rehabilitation of eligible high hazard potential dams to address risk and bring the dams into compliance with state dam safety regulations. </t>
  </si>
  <si>
    <t>EMW-2019-GR-00011</t>
  </si>
  <si>
    <t>69-7442-14-990</t>
  </si>
  <si>
    <t>69-7442-15-1002</t>
  </si>
  <si>
    <t>68-7442-16-207</t>
  </si>
  <si>
    <t>68-7442-17-215</t>
  </si>
  <si>
    <t>68-7442-17-216</t>
  </si>
  <si>
    <t>68-7442-17-217</t>
  </si>
  <si>
    <t>68-7442-17-218</t>
  </si>
  <si>
    <t>68-7442-17-219</t>
  </si>
  <si>
    <t>68-7442-17-220</t>
  </si>
  <si>
    <t>68-7442-17-222</t>
  </si>
  <si>
    <t>NR197442XXXXC001</t>
  </si>
  <si>
    <t>NR197442XXXXC020</t>
  </si>
  <si>
    <t>NR197442XXXXC021</t>
  </si>
  <si>
    <t>NR197442XXXXC022</t>
  </si>
  <si>
    <t>NR197442XXXXC023</t>
  </si>
  <si>
    <t>The University of Texas at San Antonio</t>
  </si>
  <si>
    <t>Annually</t>
  </si>
  <si>
    <t>80NSSC19M0194</t>
  </si>
  <si>
    <t>P19AP0014</t>
  </si>
  <si>
    <t>P-17-TX-48-HIM1</t>
  </si>
  <si>
    <t>Y</t>
  </si>
  <si>
    <t>EMT-2020-CA-00046</t>
  </si>
  <si>
    <t>EMT-2020-FM-E006</t>
  </si>
  <si>
    <t>Flood Protection - RESTORE Multi-year Implementation Plan eligibility requirements include: restoration and protection of the natural resources, ecosystems, fisheries, marine and wildlife habitats, beaches and coastal wetlands of the Gulf Coast Region; mitigation of damage to fish, wildlife and natural resources; implementation of a federally approved marine, coastal, or comprehensive conservation management plan, including fisheries monitoring; workforce development and job creation; improvements to or on State parks located in coastal areas affected by the Deepwater Horizon oil spill; infrastructure projects benefitting the economy or ecological resources, including port infrastructure; coastal flood protection and related infrastructure; planning assistance; promotion of tourism in the Gulf Coast Region, including recreational fishing; and promotion of the consumption of seafood harvested from the Gulf Coast Region. 
•	Applications have already been accepted through the RESTORE web site application portal, have been reviewed by a committee, posted for public comment and considered by the Office of Governor.
•	At this time it is not known when the next opportunity to submit applications will become available. Program information is available at RestoreTheTexasCoast.org 
•	The amount of future funding opportunities is dependent on the timing of the request for additional funds and is determined by U.S. Department of Treasury.</t>
  </si>
  <si>
    <t>RDCGR480090</t>
  </si>
  <si>
    <t xml:space="preserve">Centers of Excellence must focus on science, technology, and monitoring in at least one of the following disciplines: coastal and deltaic sustainability, restoration and protection, including solutions and technology that allow citizens to live in a safe and sustainable manner in a coastal delta in the Gulf Coast Region; coastal fisheries and wildlife ecosystem research and monitoring in the Gulf Coast Region; offshore energy development, including research and technology to improve the sustainable and safe development of energy resources in the Gulf of Mexico; sustainable and resilient growth, economic and commercial development in the Gulf Coast Region; and comprehensive observation, monitoring, and mapping of the Gulf of Mexico.
•	As required by the federal statute (RESTORE Act), the two Texas Centers of Excellence were selected through a competitive process. The selection was made in 2016.
•	Under the current grant award from Treasury, which ends December 31, 2020, additional project applications are not being solicited. </t>
  </si>
  <si>
    <t>Rehabilitation of High Hazard Potential Dams (HHPD) grant program improves the safety of dams in the United States and strive to achieve the key objective of “national dam safety hazard reduction". The HHPD grant program accomplishes this objective by providing technical, planning, design, and construction assistance in the form of grants to non-Federal governmental organizations or nonprofit organizations. The grant will be used for planning for rehabilitation of eligible high hazard potential dams to address risk and bring the dams into compliance with state dam safety regulations.</t>
  </si>
  <si>
    <t>EMW-2020-GR-00190</t>
  </si>
  <si>
    <t>Quarterly/Annual</t>
  </si>
  <si>
    <t>Grant Solicitation (SAT2271)</t>
  </si>
  <si>
    <t>Grant Solicitation (SAT2716)</t>
  </si>
  <si>
    <t>Semi-Annual/Annual</t>
  </si>
  <si>
    <t>Grant Solicitation (SAT2701)</t>
  </si>
  <si>
    <t>Grant Solicitation (SAT2759)</t>
  </si>
  <si>
    <t>Grant Solicitation (SAT2719)</t>
  </si>
  <si>
    <t>Grant Solicitation (SAT2936)</t>
  </si>
  <si>
    <t>Grant Solicitation (SAT3117)</t>
  </si>
  <si>
    <t>2043347</t>
  </si>
  <si>
    <t>Grant Solicitation (SAT3022)</t>
  </si>
  <si>
    <t>2015671</t>
  </si>
  <si>
    <t>Texas A&amp;M University</t>
  </si>
  <si>
    <t>Engineering Grants</t>
  </si>
  <si>
    <t>CMMI-1825123</t>
  </si>
  <si>
    <t>Social, Behavioral, and Economic Sciences</t>
  </si>
  <si>
    <t>SES-1851493</t>
  </si>
  <si>
    <t>Texas A&amp;M University - Galveston</t>
  </si>
  <si>
    <t>Geosciences</t>
  </si>
  <si>
    <t>https://www.nsf.gov/publications/pub_summ.jsp?ods_key=nsf15560</t>
  </si>
  <si>
    <t>EAR-1833117</t>
  </si>
  <si>
    <t>Mathematical and Physical Sciences</t>
  </si>
  <si>
    <t>http://www.nsf.gov/publications/pub_summ.jsp?ods_key=nsf14587</t>
  </si>
  <si>
    <t>OISE-1545837</t>
  </si>
  <si>
    <t>University of Texas at Austin
NATIONAL AERONAUTICS AND SPACE ADMINISTRATION</t>
  </si>
  <si>
    <t>Science Mission Directorate</t>
  </si>
  <si>
    <t>80NSSC I 7K0442</t>
  </si>
  <si>
    <t>80NSSC20K0743</t>
  </si>
  <si>
    <t xml:space="preserve">University of Texas at Austin
NATIONAL SCIENCE FOUNDATION             </t>
  </si>
  <si>
    <t>https://www.nsf.gov/pubs/2016/nsf16562/nsf16562.htm</t>
  </si>
  <si>
    <t>Texas Division of Emergency Management</t>
  </si>
  <si>
    <t>Hazard Mitigation Grant Program</t>
  </si>
  <si>
    <t>1780DRTXP0000005</t>
  </si>
  <si>
    <t>1791DRTXP0000005</t>
  </si>
  <si>
    <t>1931DRTXP0000005</t>
  </si>
  <si>
    <t>1999DRTXP0000005</t>
  </si>
  <si>
    <t>4029DRTXP0000005</t>
  </si>
  <si>
    <t>4136DRTXP0000005</t>
  </si>
  <si>
    <t>4159DRTXP0000005</t>
  </si>
  <si>
    <t>4223DRTXP0000005</t>
  </si>
  <si>
    <t>4245DRTXP0000005</t>
  </si>
  <si>
    <t>4255DRTXP0000005</t>
  </si>
  <si>
    <t>4266DRTXP0000005</t>
  </si>
  <si>
    <t>4269DRTXP0000005</t>
  </si>
  <si>
    <t>4272DRTXP0000005</t>
  </si>
  <si>
    <t>4332DRTXP00000005</t>
  </si>
  <si>
    <t>Pre-Disaster Mitigation Grant Program</t>
  </si>
  <si>
    <t>EMT2016PC0002</t>
  </si>
  <si>
    <t>EMT2017PC0002</t>
  </si>
  <si>
    <t>EMT2018PC0001</t>
  </si>
  <si>
    <t>EMT2019PC0001</t>
  </si>
  <si>
    <t xml:space="preserve">Rows 75-99 are shaded in light yellow to designate a lack of update from those agencies. </t>
  </si>
  <si>
    <t>https://nspires.nasaprs.com/external/solicitations/summary.do?method=init&amp;solId= 2CAAABA3-87C9-3C8E-28D8-33E4BC37ADEC &amp;stack=redirect 
[NON-FUNCTIONAL LINK]</t>
  </si>
  <si>
    <t>https://nspires.nasaprs.com/external/solicitations/summary.do?solId= 9691A69E-455B-BA6F-57A9-89AAF39EE3AC &amp;path=&amp;method=init (OPPORTUNITY NUMBER: NNH19ZDA001N-GRACEFO) 
[NON-FUNCTIONAL LINK]</t>
  </si>
  <si>
    <t>Refer tp 44 CFR Section 206.2(a)(16) or 2 CFR Section 200.64  https://www.fema.gov/media-library/assets/documents/103279  [NON-FUNCTIONAL LINK]</t>
  </si>
  <si>
    <t>Refer tp 44 CFR Section 206.2(a)(16) or 2 CFR Section 200.64  https://www.fema.gov/media-library/assets/documents/103280 [NON-FUNCTIONAL LINK]</t>
  </si>
  <si>
    <t>Refer tp 44 CFR Section 206.2(a)(16) or 2 CFR Section 200.64  https://www.fema.gov/media-library/assets/documents/103281 [NON-FUNCTIONAL LINK]</t>
  </si>
  <si>
    <t>Refer tp 44 CFR Section 206.2(a)(16) or 2 CFR Section 200.64  https://www.fema.gov/media-library/assets/documents/103282 [NON-FUNCTIONAL LINK]</t>
  </si>
  <si>
    <t>Refer to 44 CFR Section 206.434(a)  https://www.fema.gov/media-library/assets/documents/103279 [NON-FUNCTIONAL LINK]</t>
  </si>
  <si>
    <t>Refer to 44 CFR Section 206.434(a)  https://www.fema.gov/media-library/assets/documents/103280 [NON-FUNCTIONAL LINK]</t>
  </si>
  <si>
    <t>Refer to 44 CFR Section 206.434(a)  https://www.fema.gov/media-library/assets/documents/103281 [NON-FUNCTIONAL LINK]</t>
  </si>
  <si>
    <t>Refer to 44 CFR Section 206.434(a)  https://www.fema.gov/media-library/assets/documents/103282 [NON-FUNCTIONAL LINK]</t>
  </si>
  <si>
    <t>Refer to 44 CFR Section 206.434(a)  https://www.fema.gov/media-library/assets/documents/103283 [NON-FUNCTIONAL LINK]</t>
  </si>
  <si>
    <t>Refer to 44 CFR Section 206.434(a)  https://www.fema.gov/media-library/assets/documents/103284 [NON-FUNCTIONAL LINK]</t>
  </si>
  <si>
    <t>Refer to 44 CFR Section 206.434(a)  https://www.fema.gov/media-library/assets/documents/103285 [NON-FUNCTIONAL LINK]</t>
  </si>
  <si>
    <t>Refer to 44 CFR Section 206.434(a)  https://www.fema.gov/media-library/assets/documents/103286 [NON-FUNCTIONAL LINK]</t>
  </si>
  <si>
    <t>Refer to 44 CFR Section 206.434(a)  https://www.fema.gov/media-library/assets/documents/103287 [NON-FUNCTIONAL LINK]</t>
  </si>
  <si>
    <t>Refer to 44 CFR Section 206.434(a)  https://www.fema.gov/media-library/assets/documents/103288 [NON-FUNCTIONAL LINK]</t>
  </si>
  <si>
    <t>Refer to 44 CFR Section 206.434(a)  https://www.fema.gov/media-library/assets/documents/103289 [NON-FUNCTIONAL LINK]</t>
  </si>
  <si>
    <t>Refer to 44 CFR Section 206.434(a)  https://www.fema.gov/media-library/assets/documents/103290 [NON-FUNCTIONAL LINK]</t>
  </si>
  <si>
    <t>Refer to 44 CFR Section 206.434(a)  https://www.fema.gov/media-library/assets/documents/103291 [NON-FUNCTIONAL LINK]</t>
  </si>
  <si>
    <t>Refer to 44 CFR Section 206.434(a)  https://www.fema.gov/media-library/assets/documents/103292 [NON-FUNCTIONAL LINK]</t>
  </si>
  <si>
    <t>Catalog of Federal Domestic Assistance Number</t>
  </si>
  <si>
    <t>02/2021</t>
  </si>
  <si>
    <t>Mitigation $4b</t>
  </si>
  <si>
    <t>P-19-TX-48-0DD2</t>
  </si>
  <si>
    <t>B-19-DF-48-0001</t>
  </si>
  <si>
    <t>Coastal Zone Management Administration Awards</t>
  </si>
  <si>
    <t>CMP Cycle 23</t>
  </si>
  <si>
    <t>NA18NOS4190153</t>
  </si>
  <si>
    <t>CMP Cycle 24</t>
  </si>
  <si>
    <t>NA19NOS4190106</t>
  </si>
  <si>
    <t>Texas A&amp;M AgriLife Research</t>
  </si>
  <si>
    <t>Science</t>
  </si>
  <si>
    <t>Annual</t>
  </si>
  <si>
    <t>Prospective investigators from any category of organizations or institutions, U.S or non-U.S., are welcome to respond to this solicitation.</t>
  </si>
  <si>
    <t>80NSSC20K1807</t>
  </si>
  <si>
    <t>all qualified scientists, engineers, and educators</t>
  </si>
  <si>
    <t>EMT-2020-CA-00009</t>
  </si>
  <si>
    <t>EMT-2020-CA-00010</t>
  </si>
  <si>
    <t>EMT-2020-CA-00011</t>
  </si>
  <si>
    <t>47.050</t>
  </si>
  <si>
    <t>Geosciences - NSF</t>
  </si>
  <si>
    <t>47.041</t>
  </si>
  <si>
    <t>Engineering Grants - NSF</t>
  </si>
  <si>
    <t>43.008</t>
  </si>
  <si>
    <t>Education - NASA</t>
  </si>
  <si>
    <t>15.957</t>
  </si>
  <si>
    <t>Historic Preservation Fund Grants to Provide Disaster Relief to Historic Properties Damaged by Hurricane Sandy - Tx Hist Comm</t>
  </si>
  <si>
    <t>Cooperative Ecosystem Studies Units - Interior</t>
  </si>
  <si>
    <t>Grant Solicitation (SAT3073)</t>
  </si>
  <si>
    <t>F20AC11368</t>
  </si>
  <si>
    <t>Grant Solicitation (SAT3139)</t>
  </si>
  <si>
    <t>Texas A&amp;M Engineering Experiment Station</t>
  </si>
  <si>
    <t>NSF RAPID Solicitation 17-128</t>
  </si>
  <si>
    <t>SMA-1760258</t>
  </si>
  <si>
    <t>NSF Solicitation PD 17-7643</t>
  </si>
  <si>
    <t>CBET-1805584</t>
  </si>
  <si>
    <t>NSF Solicitation 18-523</t>
  </si>
  <si>
    <t>CMMI-1832662</t>
  </si>
  <si>
    <t>NSF Solicitation PD 19-1638</t>
  </si>
  <si>
    <t>CMMI-1931301</t>
  </si>
  <si>
    <t xml:space="preserve">Texas A&amp;M Forest Service </t>
  </si>
  <si>
    <t xml:space="preserve">Urban &amp; Community Forestry </t>
  </si>
  <si>
    <t>semi-annually</t>
  </si>
  <si>
    <t xml:space="preserve">must be a US non-federal org or Tribal agency operating within the US.  Application sent to Nancy Stremple, NUCFAC, USDA Forest Service. </t>
  </si>
  <si>
    <t>19-DG-11132544-027</t>
  </si>
  <si>
    <t>https://www.nsf.gov/funding/pgm_summ.jsp?pims_id=13353</t>
  </si>
  <si>
    <t>CMMI-2002516</t>
  </si>
  <si>
    <t xml:space="preserve">NSF Solicitation PD-98-1331, https://www.nsf.gov/funding/pgm_summ.jsp?pims_id=5369 </t>
  </si>
  <si>
    <t>NSF RFP PD 17-1638, Humans, Disasters, and the Built Environment  (HDBE)</t>
  </si>
  <si>
    <t>NSF PD10-1638</t>
  </si>
  <si>
    <t xml:space="preserve">CMMI-2053985                            </t>
  </si>
  <si>
    <t>NSF RFP 17-537, http://www.nsf.gov/publications/pub_summ.jsp?ods_key=nsf17537</t>
  </si>
  <si>
    <t xml:space="preserve">CMMI 1944329                            </t>
  </si>
  <si>
    <t>Award Amount Expended to Date as of 02/28/2021</t>
  </si>
  <si>
    <t>Calculated Available Balance as of 02/28/2021</t>
  </si>
  <si>
    <r>
      <t xml:space="preserve">2018 Flood </t>
    </r>
    <r>
      <rPr>
        <vertAlign val="superscript"/>
        <sz val="12"/>
        <color theme="1"/>
        <rFont val="Calibri"/>
        <family val="2"/>
        <scheme val="minor"/>
      </rPr>
      <t>4</t>
    </r>
  </si>
  <si>
    <r>
      <t xml:space="preserve">2019 Flood </t>
    </r>
    <r>
      <rPr>
        <vertAlign val="superscript"/>
        <sz val="12"/>
        <color theme="1"/>
        <rFont val="Calibri"/>
        <family val="2"/>
        <scheme val="minor"/>
      </rPr>
      <t>4</t>
    </r>
  </si>
  <si>
    <r>
      <t>Federal Expenditures related to Flood Research, Planning, and Mitigation</t>
    </r>
    <r>
      <rPr>
        <vertAlign val="superscript"/>
        <sz val="12"/>
        <color theme="1"/>
        <rFont val="Calibri"/>
        <family val="2"/>
        <scheme val="minor"/>
      </rPr>
      <t xml:space="preserve"> 1</t>
    </r>
  </si>
  <si>
    <r>
      <rPr>
        <vertAlign val="superscript"/>
        <sz val="12"/>
        <color theme="1"/>
        <rFont val="Calibri"/>
        <family val="2"/>
        <scheme val="minor"/>
      </rPr>
      <t>1</t>
    </r>
    <r>
      <rPr>
        <sz val="12"/>
        <color theme="1"/>
        <rFont val="Calibri"/>
        <family val="2"/>
        <scheme val="minor"/>
      </rPr>
      <t xml:space="preserve"> Flood research, Flood planning, or Flood mitigation projects would include any funds received from the federal government for the purpose of providing protection from flooding through structural and nonstructural measures, or for studies and analyses undertaken to determine and describe problems, needs, benefits, costs, or solutions related to flooding.</t>
    </r>
  </si>
  <si>
    <r>
      <rPr>
        <vertAlign val="superscript"/>
        <sz val="12"/>
        <color theme="1"/>
        <rFont val="Calibri"/>
        <family val="2"/>
        <scheme val="minor"/>
      </rPr>
      <t>2</t>
    </r>
    <r>
      <rPr>
        <sz val="12"/>
        <color theme="1"/>
        <rFont val="Calibri"/>
        <family val="2"/>
        <scheme val="minor"/>
      </rPr>
      <t xml:space="preserve"> How frequently the agency is required to submit activity reports to the federal agency(ies) providing the federal money.</t>
    </r>
  </si>
  <si>
    <r>
      <rPr>
        <vertAlign val="superscript"/>
        <sz val="12"/>
        <color theme="1"/>
        <rFont val="Calibri"/>
        <family val="2"/>
        <scheme val="minor"/>
      </rPr>
      <t xml:space="preserve">3 </t>
    </r>
    <r>
      <rPr>
        <sz val="12"/>
        <color theme="1"/>
        <rFont val="Calibri"/>
        <family val="2"/>
        <scheme val="minor"/>
      </rPr>
      <t>A brief explanation of the eligibility requirments for receiving the federal money. When available, a link is available for more details.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</si>
</sst>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0.000"/>
    <numFmt numFmtId="165" formatCode="mm/dd/yyyy"/>
    <numFmt numFmtId="166" formatCode="mm/yyyy"/>
    <numFmt numFmtId="167" formatCode="mm/dd/yy;@"/>
  </numFmts>
  <fonts count="15"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b/>
      <vertAlign val="superscript"/>
      <sz val="11"/>
      <color theme="1"/>
      <name val="Calibri"/>
      <family val="2"/>
      <scheme val="minor"/>
    </font>
    <font>
      <sz val="12"/>
      <color theme="1"/>
      <name val="Calibri"/>
      <family val="2"/>
      <scheme val="minor"/>
    </font>
    <font>
      <u/>
      <sz val="12"/>
      <color theme="10"/>
      <name val="Calibri"/>
      <family val="2"/>
      <scheme val="minor"/>
    </font>
    <font>
      <sz val="12"/>
      <color rgb="FF333333"/>
      <name val="Calibri"/>
      <family val="2"/>
      <scheme val="minor"/>
    </font>
    <font>
      <sz val="12"/>
      <name val="Calibri"/>
      <family val="2"/>
      <scheme val="minor"/>
    </font>
    <font>
      <sz val="12"/>
      <color rgb="FF363636"/>
      <name val="Calibri"/>
      <family val="2"/>
      <scheme val="minor"/>
    </font>
    <font>
      <vertAlign val="superscript"/>
      <sz val="12"/>
      <color theme="1"/>
      <name val="Calibri"/>
      <family val="2"/>
      <scheme val="minor"/>
    </font>
    <font>
      <sz val="12"/>
      <color rgb="FF363636"/>
      <name val="Arial"/>
      <family val="2"/>
    </font>
    <font>
      <sz val="12"/>
      <color rgb="FF333333"/>
      <name val="Arial"/>
      <family val="2"/>
    </font>
    <font>
      <sz val="12"/>
      <color rgb="FF000000"/>
      <name val="Calibri"/>
      <family val="2"/>
      <scheme val="minor"/>
    </font>
    <font>
      <b/>
      <sz val="12"/>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7" tint="0.59999389629810485"/>
        <bgColor indexed="64"/>
      </patternFill>
    </fill>
    <fill>
      <patternFill patternType="solid">
        <fgColor theme="0"/>
        <bgColor indexed="64"/>
      </patternFill>
    </fill>
    <fill>
      <patternFill patternType="solid">
        <fgColor theme="0"/>
        <bgColor theme="4" tint="0.79998168889431442"/>
      </patternFill>
    </fill>
    <fill>
      <patternFill patternType="solid">
        <fgColor rgb="FFFFFFFF"/>
        <bgColor rgb="FFFFFFFF"/>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3" fillId="0" borderId="0" applyNumberFormat="0" applyFill="0" applyBorder="0" applyAlignment="0" applyProtection="0"/>
    <xf numFmtId="44" fontId="2" fillId="0" borderId="0" applyFont="0" applyFill="0" applyBorder="0" applyAlignment="0" applyProtection="0"/>
  </cellStyleXfs>
  <cellXfs count="137">
    <xf numFmtId="0" fontId="0" fillId="0" borderId="0" xfId="0"/>
    <xf numFmtId="0" fontId="0" fillId="0" borderId="0"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wrapText="1"/>
    </xf>
    <xf numFmtId="44" fontId="0" fillId="0" borderId="0" xfId="2" applyFont="1" applyBorder="1" applyAlignment="1">
      <alignment wrapText="1"/>
    </xf>
    <xf numFmtId="0" fontId="0" fillId="0" borderId="0" xfId="0" applyFont="1" applyBorder="1" applyAlignment="1">
      <alignment horizontal="center" wrapText="1"/>
    </xf>
    <xf numFmtId="165" fontId="0" fillId="0" borderId="0" xfId="2" applyNumberFormat="1" applyFont="1" applyBorder="1" applyAlignment="1">
      <alignment horizontal="center" wrapText="1"/>
    </xf>
    <xf numFmtId="166" fontId="0" fillId="0" borderId="0" xfId="0" applyNumberFormat="1" applyFont="1" applyBorder="1" applyAlignment="1">
      <alignment horizontal="center" wrapText="1"/>
    </xf>
    <xf numFmtId="0" fontId="5" fillId="0" borderId="1" xfId="0" applyFont="1" applyBorder="1"/>
    <xf numFmtId="164" fontId="5" fillId="0" borderId="1" xfId="0" applyNumberFormat="1" applyFont="1" applyBorder="1" applyAlignment="1">
      <alignment horizontal="center"/>
    </xf>
    <xf numFmtId="164" fontId="5" fillId="0" borderId="1" xfId="0" applyNumberFormat="1" applyFont="1" applyBorder="1" applyAlignment="1">
      <alignment wrapText="1"/>
    </xf>
    <xf numFmtId="164" fontId="5" fillId="0" borderId="1" xfId="0" applyNumberFormat="1" applyFont="1" applyBorder="1"/>
    <xf numFmtId="0" fontId="5" fillId="0" borderId="1" xfId="0" applyFont="1" applyBorder="1" applyAlignment="1">
      <alignment horizontal="center"/>
    </xf>
    <xf numFmtId="0" fontId="5" fillId="4" borderId="0" xfId="0" applyFont="1" applyFill="1" applyBorder="1" applyAlignment="1">
      <alignment vertical="top" wrapText="1"/>
    </xf>
    <xf numFmtId="0" fontId="5" fillId="4" borderId="1" xfId="0" applyFont="1" applyFill="1" applyBorder="1"/>
    <xf numFmtId="164" fontId="5" fillId="4" borderId="1" xfId="0" applyNumberFormat="1" applyFont="1" applyFill="1" applyBorder="1" applyAlignment="1">
      <alignment horizontal="center"/>
    </xf>
    <xf numFmtId="164" fontId="5" fillId="4" borderId="1" xfId="0" applyNumberFormat="1" applyFont="1" applyFill="1" applyBorder="1" applyAlignment="1">
      <alignment wrapText="1"/>
    </xf>
    <xf numFmtId="164" fontId="5" fillId="4" borderId="1" xfId="0" applyNumberFormat="1" applyFont="1" applyFill="1" applyBorder="1"/>
    <xf numFmtId="0" fontId="5" fillId="4" borderId="1" xfId="0" applyFont="1" applyFill="1" applyBorder="1" applyAlignment="1">
      <alignment wrapText="1"/>
    </xf>
    <xf numFmtId="44" fontId="5" fillId="4" borderId="1" xfId="2" applyFont="1" applyFill="1" applyBorder="1"/>
    <xf numFmtId="167" fontId="5" fillId="4" borderId="1" xfId="0" quotePrefix="1" applyNumberFormat="1" applyFont="1" applyFill="1" applyBorder="1" applyAlignment="1">
      <alignment horizontal="center"/>
    </xf>
    <xf numFmtId="0" fontId="5" fillId="4" borderId="1" xfId="0" applyFont="1" applyFill="1" applyBorder="1" applyAlignment="1">
      <alignment horizontal="center"/>
    </xf>
    <xf numFmtId="0" fontId="5" fillId="0" borderId="1" xfId="0" applyFont="1" applyBorder="1" applyAlignment="1">
      <alignment wrapText="1"/>
    </xf>
    <xf numFmtId="164" fontId="5" fillId="0" borderId="1" xfId="0" applyNumberFormat="1" applyFont="1" applyBorder="1" applyAlignment="1">
      <alignment horizontal="left" wrapText="1"/>
    </xf>
    <xf numFmtId="164" fontId="5" fillId="0" borderId="1" xfId="0" quotePrefix="1" applyNumberFormat="1" applyFont="1" applyBorder="1" applyAlignment="1">
      <alignment horizontal="center"/>
    </xf>
    <xf numFmtId="42" fontId="5" fillId="0" borderId="1" xfId="0" applyNumberFormat="1" applyFont="1" applyBorder="1"/>
    <xf numFmtId="42" fontId="5" fillId="0" borderId="1" xfId="2" applyNumberFormat="1" applyFont="1" applyBorder="1"/>
    <xf numFmtId="0" fontId="6" fillId="4" borderId="1" xfId="1" applyFont="1" applyFill="1" applyBorder="1" applyAlignment="1">
      <alignment wrapText="1"/>
    </xf>
    <xf numFmtId="40" fontId="5" fillId="4" borderId="1" xfId="0" applyNumberFormat="1" applyFont="1" applyFill="1" applyBorder="1"/>
    <xf numFmtId="0" fontId="5" fillId="0" borderId="0" xfId="0" applyFont="1" applyBorder="1" applyAlignment="1">
      <alignment vertical="top" wrapText="1"/>
    </xf>
    <xf numFmtId="0" fontId="5" fillId="0" borderId="0" xfId="0" applyFont="1" applyFill="1" applyBorder="1" applyAlignment="1">
      <alignment vertical="top" wrapText="1"/>
    </xf>
    <xf numFmtId="0" fontId="5" fillId="0" borderId="1" xfId="0" applyFont="1" applyBorder="1" applyAlignment="1">
      <alignment horizontal="center" vertical="top"/>
    </xf>
    <xf numFmtId="0" fontId="5" fillId="0" borderId="1" xfId="0" applyFont="1" applyBorder="1" applyAlignment="1">
      <alignment vertical="top" wrapText="1"/>
    </xf>
    <xf numFmtId="164" fontId="5" fillId="0" borderId="1" xfId="0" applyNumberFormat="1" applyFont="1" applyBorder="1" applyAlignment="1">
      <alignment horizontal="center" vertical="top"/>
    </xf>
    <xf numFmtId="164" fontId="5" fillId="0" borderId="1" xfId="0" applyNumberFormat="1" applyFont="1" applyBorder="1" applyAlignment="1">
      <alignment vertical="top" wrapText="1"/>
    </xf>
    <xf numFmtId="44" fontId="5" fillId="0" borderId="1" xfId="2" applyFont="1" applyFill="1" applyBorder="1" applyAlignment="1">
      <alignment vertical="top"/>
    </xf>
    <xf numFmtId="165" fontId="5" fillId="0" borderId="1" xfId="2" applyNumberFormat="1" applyFont="1" applyBorder="1" applyAlignment="1">
      <alignment horizontal="center" vertical="top"/>
    </xf>
    <xf numFmtId="44" fontId="5" fillId="0" borderId="1" xfId="2" applyFont="1" applyBorder="1" applyAlignment="1">
      <alignment vertical="top"/>
    </xf>
    <xf numFmtId="166" fontId="5" fillId="0" borderId="1" xfId="0" applyNumberFormat="1" applyFont="1" applyBorder="1" applyAlignment="1">
      <alignment horizontal="center" vertical="top"/>
    </xf>
    <xf numFmtId="0" fontId="5" fillId="0" borderId="0" xfId="0" applyFont="1" applyAlignment="1">
      <alignment wrapText="1"/>
    </xf>
    <xf numFmtId="0" fontId="5" fillId="4" borderId="0" xfId="0" applyFont="1" applyFill="1" applyAlignment="1">
      <alignment wrapText="1"/>
    </xf>
    <xf numFmtId="0" fontId="5" fillId="5" borderId="1" xfId="0" applyFont="1" applyFill="1" applyBorder="1" applyAlignment="1">
      <alignment horizontal="center"/>
    </xf>
    <xf numFmtId="0" fontId="8" fillId="0" borderId="1" xfId="0" applyFont="1" applyFill="1" applyBorder="1" applyAlignment="1">
      <alignment horizontal="left" vertical="top" wrapText="1"/>
    </xf>
    <xf numFmtId="164" fontId="5" fillId="5" borderId="6" xfId="0" quotePrefix="1" applyNumberFormat="1" applyFont="1" applyFill="1" applyBorder="1" applyAlignment="1">
      <alignment horizontal="center" wrapText="1"/>
    </xf>
    <xf numFmtId="0" fontId="5" fillId="5" borderId="1" xfId="0" applyFont="1" applyFill="1" applyBorder="1"/>
    <xf numFmtId="164" fontId="5" fillId="5" borderId="1" xfId="0" applyNumberFormat="1" applyFont="1" applyFill="1" applyBorder="1" applyAlignment="1">
      <alignment horizontal="center"/>
    </xf>
    <xf numFmtId="44" fontId="5" fillId="5" borderId="2" xfId="2" applyFont="1" applyFill="1" applyBorder="1" applyAlignment="1">
      <alignment horizontal="left" wrapText="1"/>
    </xf>
    <xf numFmtId="44" fontId="5" fillId="5" borderId="1" xfId="2" applyFont="1" applyFill="1" applyBorder="1"/>
    <xf numFmtId="14" fontId="5" fillId="5" borderId="1" xfId="0" applyNumberFormat="1" applyFont="1" applyFill="1" applyBorder="1" applyAlignment="1">
      <alignment horizontal="center"/>
    </xf>
    <xf numFmtId="49" fontId="5" fillId="5" borderId="1" xfId="0" applyNumberFormat="1" applyFont="1" applyFill="1" applyBorder="1" applyAlignment="1">
      <alignment horizontal="center"/>
    </xf>
    <xf numFmtId="0" fontId="5" fillId="2" borderId="0" xfId="0" applyFont="1" applyFill="1" applyBorder="1" applyAlignment="1">
      <alignment vertical="top" wrapText="1"/>
    </xf>
    <xf numFmtId="164" fontId="5" fillId="4" borderId="6" xfId="0" quotePrefix="1" applyNumberFormat="1" applyFont="1" applyFill="1" applyBorder="1" applyAlignment="1">
      <alignment horizontal="center" wrapText="1"/>
    </xf>
    <xf numFmtId="44" fontId="5" fillId="4" borderId="2" xfId="2" applyFont="1" applyFill="1" applyBorder="1" applyAlignment="1">
      <alignment horizontal="left" wrapText="1"/>
    </xf>
    <xf numFmtId="14" fontId="5" fillId="4" borderId="1" xfId="0" applyNumberFormat="1" applyFont="1" applyFill="1" applyBorder="1" applyAlignment="1">
      <alignment horizontal="center"/>
    </xf>
    <xf numFmtId="49" fontId="5" fillId="4" borderId="1" xfId="0" applyNumberFormat="1" applyFont="1" applyFill="1" applyBorder="1" applyAlignment="1">
      <alignment horizontal="center"/>
    </xf>
    <xf numFmtId="164" fontId="5" fillId="4" borderId="4" xfId="0" quotePrefix="1" applyNumberFormat="1" applyFont="1" applyFill="1" applyBorder="1" applyAlignment="1">
      <alignment horizontal="center"/>
    </xf>
    <xf numFmtId="164" fontId="5" fillId="5" borderId="4" xfId="0" applyNumberFormat="1" applyFont="1" applyFill="1" applyBorder="1" applyAlignment="1">
      <alignment horizontal="center"/>
    </xf>
    <xf numFmtId="0" fontId="5" fillId="2" borderId="0" xfId="0" applyFont="1" applyFill="1" applyAlignment="1">
      <alignment wrapText="1"/>
    </xf>
    <xf numFmtId="164" fontId="5" fillId="4" borderId="4" xfId="0" applyNumberFormat="1" applyFont="1" applyFill="1" applyBorder="1" applyAlignment="1">
      <alignment horizontal="center"/>
    </xf>
    <xf numFmtId="0" fontId="5" fillId="0" borderId="0" xfId="0" applyFont="1" applyBorder="1" applyAlignment="1">
      <alignment wrapText="1"/>
    </xf>
    <xf numFmtId="0" fontId="5" fillId="0" borderId="0" xfId="0" applyFont="1" applyBorder="1" applyAlignment="1">
      <alignment wrapText="1"/>
    </xf>
    <xf numFmtId="0" fontId="14" fillId="0" borderId="0" xfId="0" applyFont="1" applyBorder="1" applyAlignment="1">
      <alignment wrapText="1"/>
    </xf>
    <xf numFmtId="0" fontId="5" fillId="0" borderId="0" xfId="0" applyFont="1" applyBorder="1" applyAlignment="1">
      <alignment horizontal="center" wrapText="1"/>
    </xf>
    <xf numFmtId="0" fontId="5" fillId="0" borderId="0" xfId="0" applyFont="1" applyBorder="1" applyAlignment="1">
      <alignment horizontal="left" wrapText="1"/>
    </xf>
    <xf numFmtId="44" fontId="5" fillId="0" borderId="0" xfId="2" applyFont="1" applyBorder="1" applyAlignment="1">
      <alignment wrapText="1"/>
    </xf>
    <xf numFmtId="165" fontId="5" fillId="0" borderId="0" xfId="2" applyNumberFormat="1" applyFont="1" applyBorder="1" applyAlignment="1">
      <alignment horizontal="center" wrapText="1"/>
    </xf>
    <xf numFmtId="166" fontId="5" fillId="0" borderId="0" xfId="0" applyNumberFormat="1" applyFont="1" applyBorder="1" applyAlignment="1">
      <alignment horizontal="center" wrapText="1"/>
    </xf>
    <xf numFmtId="0" fontId="5" fillId="0" borderId="0" xfId="0" applyFont="1" applyFill="1"/>
    <xf numFmtId="0" fontId="5" fillId="4" borderId="1" xfId="0" applyFont="1" applyFill="1" applyBorder="1" applyAlignment="1">
      <alignment horizontal="center" wrapText="1"/>
    </xf>
    <xf numFmtId="0" fontId="11" fillId="4" borderId="1" xfId="0" applyFont="1" applyFill="1" applyBorder="1" applyAlignment="1">
      <alignment wrapText="1"/>
    </xf>
    <xf numFmtId="164" fontId="6" fillId="0" borderId="1" xfId="1" applyNumberFormat="1" applyFont="1" applyBorder="1" applyAlignment="1">
      <alignment wrapText="1"/>
    </xf>
    <xf numFmtId="164" fontId="5" fillId="5" borderId="1" xfId="0" applyNumberFormat="1" applyFont="1" applyFill="1" applyBorder="1" applyAlignment="1">
      <alignment wrapText="1"/>
    </xf>
    <xf numFmtId="44" fontId="5" fillId="0" borderId="1" xfId="2" applyFont="1" applyFill="1" applyBorder="1"/>
    <xf numFmtId="44" fontId="5" fillId="0" borderId="1" xfId="2" applyFont="1" applyBorder="1"/>
    <xf numFmtId="44" fontId="5" fillId="0" borderId="1" xfId="2" applyFont="1" applyBorder="1" applyAlignment="1">
      <alignment horizontal="left"/>
    </xf>
    <xf numFmtId="0" fontId="5" fillId="0" borderId="5" xfId="0" applyFont="1" applyBorder="1" applyAlignment="1">
      <alignment horizontal="center"/>
    </xf>
    <xf numFmtId="0" fontId="5" fillId="4" borderId="5" xfId="0" applyFont="1" applyFill="1" applyBorder="1" applyAlignment="1">
      <alignment horizontal="center"/>
    </xf>
    <xf numFmtId="0" fontId="5" fillId="0" borderId="5" xfId="0" applyFont="1" applyBorder="1" applyAlignment="1">
      <alignment horizontal="center" vertical="top"/>
    </xf>
    <xf numFmtId="0" fontId="5" fillId="5" borderId="5" xfId="0" applyFont="1" applyFill="1" applyBorder="1" applyAlignment="1">
      <alignment horizontal="center"/>
    </xf>
    <xf numFmtId="0" fontId="5" fillId="0" borderId="3" xfId="0" applyFont="1" applyBorder="1" applyAlignment="1">
      <alignment horizontal="center"/>
    </xf>
    <xf numFmtId="17" fontId="5" fillId="0" borderId="3" xfId="0" applyNumberFormat="1" applyFont="1" applyBorder="1" applyAlignment="1">
      <alignment horizontal="center"/>
    </xf>
    <xf numFmtId="17" fontId="5" fillId="4" borderId="3" xfId="0" applyNumberFormat="1" applyFont="1" applyFill="1" applyBorder="1" applyAlignment="1">
      <alignment horizontal="center"/>
    </xf>
    <xf numFmtId="0" fontId="5" fillId="4" borderId="3" xfId="0" applyFont="1" applyFill="1" applyBorder="1" applyAlignment="1">
      <alignment horizontal="center"/>
    </xf>
    <xf numFmtId="0" fontId="5" fillId="0" borderId="3" xfId="0" applyFont="1" applyBorder="1" applyAlignment="1">
      <alignment horizontal="center" vertical="top"/>
    </xf>
    <xf numFmtId="0" fontId="5" fillId="5" borderId="3" xfId="0" applyFont="1" applyFill="1" applyBorder="1" applyAlignment="1">
      <alignment horizontal="center"/>
    </xf>
    <xf numFmtId="0" fontId="1" fillId="2" borderId="7" xfId="0" applyFont="1" applyFill="1" applyBorder="1" applyAlignment="1">
      <alignment horizontal="center" wrapText="1"/>
    </xf>
    <xf numFmtId="0" fontId="1" fillId="2" borderId="8" xfId="0" applyFont="1" applyFill="1" applyBorder="1" applyAlignment="1">
      <alignment horizontal="left" wrapText="1"/>
    </xf>
    <xf numFmtId="0" fontId="1" fillId="2" borderId="8" xfId="0" applyFont="1" applyFill="1" applyBorder="1" applyAlignment="1">
      <alignment horizontal="center" wrapText="1"/>
    </xf>
    <xf numFmtId="44" fontId="1" fillId="2" borderId="8" xfId="2" applyFont="1" applyFill="1" applyBorder="1" applyAlignment="1">
      <alignment horizontal="center" wrapText="1"/>
    </xf>
    <xf numFmtId="165" fontId="1" fillId="2" borderId="8" xfId="2" applyNumberFormat="1" applyFont="1" applyFill="1" applyBorder="1" applyAlignment="1">
      <alignment horizontal="center" wrapText="1"/>
    </xf>
    <xf numFmtId="166" fontId="1" fillId="2" borderId="8" xfId="0" applyNumberFormat="1" applyFont="1" applyFill="1" applyBorder="1" applyAlignment="1">
      <alignment horizontal="center" wrapText="1"/>
    </xf>
    <xf numFmtId="0" fontId="1" fillId="2" borderId="9" xfId="0" applyFont="1" applyFill="1" applyBorder="1" applyAlignment="1">
      <alignment horizontal="center" wrapText="1"/>
    </xf>
    <xf numFmtId="0" fontId="8" fillId="4" borderId="3" xfId="0" applyFont="1" applyFill="1" applyBorder="1" applyAlignment="1">
      <alignment horizontal="center"/>
    </xf>
    <xf numFmtId="0" fontId="7" fillId="4" borderId="0" xfId="0" applyFont="1" applyFill="1" applyAlignment="1">
      <alignment horizontal="center"/>
    </xf>
    <xf numFmtId="0" fontId="5" fillId="0" borderId="1" xfId="0" applyFont="1" applyBorder="1" applyAlignment="1">
      <alignment horizontal="center" wrapText="1"/>
    </xf>
    <xf numFmtId="0" fontId="12" fillId="0" borderId="0" xfId="0" applyFont="1" applyAlignment="1">
      <alignment horizontal="center"/>
    </xf>
    <xf numFmtId="49" fontId="13" fillId="0" borderId="1" xfId="0" applyNumberFormat="1" applyFont="1" applyBorder="1" applyAlignment="1">
      <alignment horizontal="center"/>
    </xf>
    <xf numFmtId="49" fontId="13" fillId="6" borderId="1" xfId="0" applyNumberFormat="1" applyFont="1" applyFill="1" applyBorder="1" applyAlignment="1">
      <alignment horizontal="center"/>
    </xf>
    <xf numFmtId="14" fontId="5" fillId="0" borderId="1" xfId="0" applyNumberFormat="1" applyFont="1" applyBorder="1" applyAlignment="1">
      <alignment horizontal="center"/>
    </xf>
    <xf numFmtId="14" fontId="5" fillId="4" borderId="1" xfId="0" applyNumberFormat="1" applyFont="1" applyFill="1" applyBorder="1" applyAlignment="1">
      <alignment horizontal="center" wrapText="1"/>
    </xf>
    <xf numFmtId="14" fontId="8" fillId="4" borderId="1" xfId="0" applyNumberFormat="1" applyFont="1" applyFill="1" applyBorder="1" applyAlignment="1">
      <alignment horizontal="center"/>
    </xf>
    <xf numFmtId="49" fontId="5" fillId="0" borderId="1" xfId="0" applyNumberFormat="1" applyFont="1" applyBorder="1" applyAlignment="1">
      <alignment horizontal="center"/>
    </xf>
    <xf numFmtId="166" fontId="5" fillId="0" borderId="1" xfId="0" applyNumberFormat="1" applyFont="1" applyBorder="1" applyAlignment="1">
      <alignment horizontal="center"/>
    </xf>
    <xf numFmtId="166" fontId="5" fillId="4" borderId="1" xfId="0" applyNumberFormat="1" applyFont="1" applyFill="1" applyBorder="1" applyAlignment="1">
      <alignment horizontal="center"/>
    </xf>
    <xf numFmtId="0" fontId="5" fillId="3" borderId="5" xfId="0" applyFont="1" applyFill="1" applyBorder="1" applyAlignment="1">
      <alignment horizontal="center"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164" fontId="5" fillId="3" borderId="1" xfId="0" applyNumberFormat="1"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0" fontId="9" fillId="3" borderId="1" xfId="0" applyFont="1" applyFill="1" applyBorder="1" applyAlignment="1">
      <alignment horizontal="left" vertical="top" wrapText="1"/>
    </xf>
    <xf numFmtId="44" fontId="5" fillId="3" borderId="1" xfId="2" applyFont="1" applyFill="1" applyBorder="1" applyAlignment="1">
      <alignment horizontal="center" vertical="top" wrapText="1"/>
    </xf>
    <xf numFmtId="165" fontId="5" fillId="3" borderId="1" xfId="0" applyNumberFormat="1" applyFont="1" applyFill="1" applyBorder="1" applyAlignment="1">
      <alignment horizontal="center" vertical="top" wrapText="1"/>
    </xf>
    <xf numFmtId="166" fontId="5" fillId="3" borderId="1" xfId="0" applyNumberFormat="1" applyFont="1" applyFill="1" applyBorder="1" applyAlignment="1">
      <alignment horizontal="center" vertical="top" wrapText="1"/>
    </xf>
    <xf numFmtId="0" fontId="5" fillId="3" borderId="3" xfId="0" applyFont="1" applyFill="1" applyBorder="1" applyAlignment="1">
      <alignment horizontal="center" vertical="top" wrapText="1"/>
    </xf>
    <xf numFmtId="164" fontId="3" fillId="3" borderId="1" xfId="1" applyNumberFormat="1" applyFill="1" applyBorder="1" applyAlignment="1">
      <alignment horizontal="left" vertical="top" wrapText="1"/>
    </xf>
    <xf numFmtId="0" fontId="8" fillId="3" borderId="5" xfId="0" applyFont="1" applyFill="1" applyBorder="1" applyAlignment="1">
      <alignment horizontal="center" vertical="top" wrapText="1"/>
    </xf>
    <xf numFmtId="0" fontId="8" fillId="3" borderId="1" xfId="0" applyFont="1" applyFill="1" applyBorder="1" applyAlignment="1">
      <alignment horizontal="left" vertical="top" wrapText="1"/>
    </xf>
    <xf numFmtId="164" fontId="8" fillId="3" borderId="1" xfId="0" applyNumberFormat="1" applyFont="1" applyFill="1" applyBorder="1" applyAlignment="1">
      <alignment horizontal="center" vertical="top" wrapText="1"/>
    </xf>
    <xf numFmtId="164" fontId="8" fillId="3" borderId="1" xfId="0" applyNumberFormat="1" applyFont="1" applyFill="1" applyBorder="1" applyAlignment="1">
      <alignment horizontal="left" vertical="top" wrapText="1"/>
    </xf>
    <xf numFmtId="0" fontId="3" fillId="3" borderId="1" xfId="1" applyFill="1" applyBorder="1" applyAlignment="1">
      <alignment horizontal="left" vertical="top" wrapText="1"/>
    </xf>
    <xf numFmtId="0" fontId="8" fillId="3" borderId="1" xfId="0" applyFont="1" applyFill="1" applyBorder="1" applyAlignment="1">
      <alignment horizontal="center" vertical="top" wrapText="1"/>
    </xf>
    <xf numFmtId="44" fontId="8" fillId="3" borderId="1" xfId="2" applyFont="1" applyFill="1" applyBorder="1" applyAlignment="1">
      <alignment horizontal="center" vertical="top" wrapText="1"/>
    </xf>
    <xf numFmtId="165" fontId="8" fillId="3" borderId="1" xfId="0" applyNumberFormat="1" applyFont="1" applyFill="1" applyBorder="1" applyAlignment="1">
      <alignment horizontal="center" vertical="top" wrapText="1"/>
    </xf>
    <xf numFmtId="166" fontId="8" fillId="3" borderId="1" xfId="0" applyNumberFormat="1" applyFont="1" applyFill="1" applyBorder="1" applyAlignment="1">
      <alignment horizontal="center" vertical="top" wrapText="1"/>
    </xf>
    <xf numFmtId="0" fontId="8" fillId="3" borderId="3"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11" xfId="0" applyFont="1" applyFill="1" applyBorder="1" applyAlignment="1">
      <alignment horizontal="left" vertical="top" wrapText="1"/>
    </xf>
    <xf numFmtId="164" fontId="5" fillId="3" borderId="11" xfId="0" applyNumberFormat="1" applyFont="1" applyFill="1" applyBorder="1" applyAlignment="1">
      <alignment horizontal="center" vertical="top" wrapText="1"/>
    </xf>
    <xf numFmtId="0" fontId="3" fillId="3" borderId="11" xfId="1" applyFill="1" applyBorder="1" applyAlignment="1">
      <alignment horizontal="left" vertical="top" wrapText="1"/>
    </xf>
    <xf numFmtId="0" fontId="5" fillId="3" borderId="11" xfId="0" applyFont="1" applyFill="1" applyBorder="1" applyAlignment="1">
      <alignment horizontal="center" vertical="top" wrapText="1"/>
    </xf>
    <xf numFmtId="44" fontId="5" fillId="3" borderId="11" xfId="2" applyFont="1" applyFill="1" applyBorder="1" applyAlignment="1">
      <alignment horizontal="center" vertical="top" wrapText="1"/>
    </xf>
    <xf numFmtId="165" fontId="5" fillId="3" borderId="11" xfId="0" applyNumberFormat="1" applyFont="1" applyFill="1" applyBorder="1" applyAlignment="1">
      <alignment horizontal="center" vertical="top" wrapText="1"/>
    </xf>
    <xf numFmtId="166" fontId="5" fillId="3" borderId="11" xfId="0" applyNumberFormat="1"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3" borderId="3" xfId="0" applyFont="1" applyFill="1" applyBorder="1" applyAlignment="1">
      <alignment horizontal="left"/>
    </xf>
    <xf numFmtId="0" fontId="5" fillId="3" borderId="4" xfId="0" applyFont="1" applyFill="1" applyBorder="1" applyAlignment="1">
      <alignment horizontal="left"/>
    </xf>
    <xf numFmtId="0" fontId="5" fillId="3" borderId="5" xfId="0" applyFont="1" applyFill="1" applyBorder="1" applyAlignment="1">
      <alignment horizontal="left"/>
    </xf>
  </cellXfs>
  <cellStyles count="3">
    <cellStyle name="Currency" xfId="2" builtinId="4"/>
    <cellStyle name="Hyperlink" xfId="1" builtinId="8"/>
    <cellStyle name="Normal" xfId="0" builtinId="0"/>
  </cellStyles>
  <dxfs count="18">
    <dxf>
      <font>
        <b val="0"/>
        <i val="0"/>
        <strike val="0"/>
        <condense val="0"/>
        <extend val="0"/>
        <outline val="0"/>
        <shadow val="0"/>
        <u val="none"/>
        <vertAlign val="baseline"/>
        <sz val="12"/>
        <color theme="1"/>
        <name val="Calibri"/>
        <family val="2"/>
        <scheme val="minor"/>
      </font>
      <numFmt numFmtId="166" formatCode="mm/yyyy"/>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5" formatCode="mm/dd/yyyy"/>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5" formatCode="mm/dd/yyyy"/>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4" formatCode="0.000"/>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border>
    </dxf>
    <dxf>
      <font>
        <b val="0"/>
        <i val="0"/>
        <strike val="0"/>
        <condense val="0"/>
        <extend val="0"/>
        <outline val="0"/>
        <shadow val="0"/>
        <u val="none"/>
        <vertAlign val="baseline"/>
        <sz val="12"/>
        <color theme="1"/>
        <name val="Calibri"/>
        <family val="2"/>
        <scheme val="minor"/>
      </font>
      <numFmt numFmtId="164" formatCode="0.000"/>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3CB478-0744-4302-A20D-5604FE7401A2}" name="Table1" displayName="Table1" ref="A10:O113" totalsRowShown="0" headerRowDxfId="11" headerRowBorderDxfId="16" tableBorderDxfId="17" headerRowCellStyle="Currency">
  <autoFilter ref="A10:O113" xr:uid="{A2F3DDEB-56B8-4C78-98C7-29B348736898}"/>
  <tableColumns count="15">
    <tableColumn id="1" xr3:uid="{D31237D2-DD59-4E2A-B087-8AA0B00B8A71}" name="Agency Number" dataDxfId="15"/>
    <tableColumn id="2" xr3:uid="{4D987659-D42A-4278-A3DA-444F84FCC49A}" name="Agency Name" dataDxfId="14"/>
    <tableColumn id="3" xr3:uid="{E839CD99-CC8E-4A4E-962A-B968602CD180}" name="Catalog of Federal Domestic Assistance Number" dataDxfId="13"/>
    <tableColumn id="4" xr3:uid="{5DB0E7F4-62D4-468A-998E-9B72C24B8EF8}" name="CFDA Name" dataDxfId="9"/>
    <tableColumn id="5" xr3:uid="{83283244-81E6-456F-B174-42EDE82F73CD}" name="Reporting Frequency 2" dataDxfId="7"/>
    <tableColumn id="6" xr3:uid="{AA54C5D9-9B38-47F5-877F-D3C61FC328A7}" name="Eligibility Requirements 3" dataDxfId="8"/>
    <tableColumn id="7" xr3:uid="{FFA51F78-DCA3-41B7-A86A-21907E8CCED3}" name="Federal Grant Number" dataDxfId="10"/>
    <tableColumn id="8" xr3:uid="{98E18112-72C6-46DE-BE99-07BA6D89CF56}" name="Original Award Amount" dataDxfId="12" dataCellStyle="Currency"/>
    <tableColumn id="9" xr3:uid="{588C3076-23F0-4B03-9C60-41A9F8F56F86}" name="Award Amount after Amendments" dataDxfId="6" dataCellStyle="Currency"/>
    <tableColumn id="10" xr3:uid="{719C5560-C375-4202-A0AB-582F9316BA9F}" name="Award Start Date" dataDxfId="5"/>
    <tableColumn id="11" xr3:uid="{832151B1-8461-4C22-8050-100023FA1207}" name="Award End Date" dataDxfId="3"/>
    <tableColumn id="12" xr3:uid="{5392CF42-E6E6-4CD8-98F8-E9454CC9F1E2}" name="Award Amount Expended to Date as of 02/28/2021" dataDxfId="4" dataCellStyle="Currency"/>
    <tableColumn id="13" xr3:uid="{62441D61-B122-48E2-971F-E5ABD0BF15B8}" name="Calculated Available Balance as of 02/28/2021" dataDxfId="2" dataCellStyle="Currency"/>
    <tableColumn id="14" xr3:uid="{15D100A5-AC7C-4326-B914-E8FF12D3DA9D}" name="Quarter Ending (mm/yyyy)" dataDxfId="0"/>
    <tableColumn id="15" xr3:uid="{7D5E508D-031B-4BF9-99B2-F2C236AEFB1F}" name="Last report for this award? _x000a_(Y/N)"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eta.sam.gov/fal/33a757b7b9b5405ba9826a1be7906090/view?keywords=cfda%2097.029&amp;sort=-relevance&amp;index=cfda&amp;is_active=true&amp;page=1" TargetMode="External"/><Relationship Id="rId13" Type="http://schemas.openxmlformats.org/officeDocument/2006/relationships/hyperlink" Target="https://beta.sam.gov/fal/5b6438b0b2fb4590a696a38cf1bfa971/view?keywords=cfda%2097.045&amp;sort=-relevance&amp;index=cfda&amp;is_active=true&amp;page=1" TargetMode="External"/><Relationship Id="rId18" Type="http://schemas.openxmlformats.org/officeDocument/2006/relationships/hyperlink" Target="https://beta.sam.gov/fal/43b2425960334b17a17bcbb50482daaa/view?keywords=cfda%2097.023&amp;sort=-relevance&amp;index=cfda&amp;is_active=true&amp;page=1" TargetMode="External"/><Relationship Id="rId26" Type="http://schemas.openxmlformats.org/officeDocument/2006/relationships/printerSettings" Target="../printerSettings/printerSettings1.bin"/><Relationship Id="rId3" Type="http://schemas.openxmlformats.org/officeDocument/2006/relationships/hyperlink" Target="https://nspires.nasaprs.com/external/solicitations/summary.do?solId=%209691A69E-455B-BA6F-57A9-89AAF39EE3AC%20&amp;path=&amp;method=init%20(OPPORTUNITY%20NUMBER:%20NNH19ZDA001N-GRACEFO)%20%5bNON-FUNCTIONAL%20LINK%5d" TargetMode="External"/><Relationship Id="rId21" Type="http://schemas.openxmlformats.org/officeDocument/2006/relationships/hyperlink" Target="https://beta.sam.gov/fal/5b6438b0b2fb4590a696a38cf1bfa971/view?keywords=cfda%2097.045&amp;sort=-relevance&amp;index=cfda&amp;is_active=true&amp;page=1" TargetMode="External"/><Relationship Id="rId7" Type="http://schemas.openxmlformats.org/officeDocument/2006/relationships/hyperlink" Target="https://beta.sam.gov/fal/33a757b7b9b5405ba9826a1be7906090/view?keywords=cfda%2097.029&amp;sort=-relevance&amp;index=cfda&amp;is_active=true&amp;page=1" TargetMode="External"/><Relationship Id="rId12" Type="http://schemas.openxmlformats.org/officeDocument/2006/relationships/hyperlink" Target="https://beta.sam.gov/fal/5b6438b0b2fb4590a696a38cf1bfa971/view?keywords=cfda%2097.045&amp;sort=-relevance&amp;index=cfda&amp;is_active=true&amp;page=1" TargetMode="External"/><Relationship Id="rId17" Type="http://schemas.openxmlformats.org/officeDocument/2006/relationships/hyperlink" Target="https://beta.sam.gov/fal/33a757b7b9b5405ba9826a1be7906090/view?keywords=cfda%2097.029&amp;sort=-relevance&amp;index=cfda&amp;is_active=true&amp;page=1" TargetMode="External"/><Relationship Id="rId25" Type="http://schemas.openxmlformats.org/officeDocument/2006/relationships/hyperlink" Target="https://www.nsf.gov/funding/pgm_summ.jsp?pims_id=13353" TargetMode="External"/><Relationship Id="rId2" Type="http://schemas.openxmlformats.org/officeDocument/2006/relationships/hyperlink" Target="https://nspires.nasaprs.com/external/solicitations/summary.do?method=init&amp;solId=%202CAAABA3-87C9-3C8E-28D8-33E4BC37ADEC%20&amp;stack=redirect%20%5bNON-FUNCTIONAL%20LINK%5d" TargetMode="External"/><Relationship Id="rId16" Type="http://schemas.openxmlformats.org/officeDocument/2006/relationships/hyperlink" Target="https://beta.sam.gov/fal/5b6438b0b2fb4590a696a38cf1bfa971/view?keywords=cfda%2097.045&amp;sort=-relevance&amp;index=cfda&amp;is_active=true&amp;page=1" TargetMode="External"/><Relationship Id="rId20" Type="http://schemas.openxmlformats.org/officeDocument/2006/relationships/hyperlink" Target="https://beta.sam.gov/fal/5b6438b0b2fb4590a696a38cf1bfa971/view?keywords=cfda%2097.045&amp;sort=-relevance&amp;index=cfda&amp;is_active=true&amp;page=1" TargetMode="External"/><Relationship Id="rId1" Type="http://schemas.openxmlformats.org/officeDocument/2006/relationships/hyperlink" Target="https://www.nsf.gov/pubs/2016/nsf16562/nsf16562.htm" TargetMode="External"/><Relationship Id="rId6" Type="http://schemas.openxmlformats.org/officeDocument/2006/relationships/hyperlink" Target="https://beta.sam.gov/fal/33a757b7b9b5405ba9826a1be7906090/view?keywords=cfda%2097.029&amp;sort=-relevance&amp;index=cfda&amp;is_active=true&amp;page=1" TargetMode="External"/><Relationship Id="rId11" Type="http://schemas.openxmlformats.org/officeDocument/2006/relationships/hyperlink" Target="https://beta.sam.gov/fal/5b6438b0b2fb4590a696a38cf1bfa971/view?keywords=cfda%2097.045&amp;sort=-relevance&amp;index=cfda&amp;is_active=true&amp;page=1" TargetMode="External"/><Relationship Id="rId24" Type="http://schemas.openxmlformats.org/officeDocument/2006/relationships/hyperlink" Target="http://www.nsf.gov/publications/pub_summ.jsp?ods_key=nsf14587" TargetMode="External"/><Relationship Id="rId5" Type="http://schemas.openxmlformats.org/officeDocument/2006/relationships/hyperlink" Target="https://beta.sam.gov/fal/33a757b7b9b5405ba9826a1be7906090/view?keywords=cfda%2097.029&amp;sort=-relevance&amp;index=cfda&amp;is_active=true&amp;page=1" TargetMode="External"/><Relationship Id="rId15" Type="http://schemas.openxmlformats.org/officeDocument/2006/relationships/hyperlink" Target="https://beta.sam.gov/fal/5b6438b0b2fb4590a696a38cf1bfa971/view?keywords=cfda%2097.045&amp;sort=-relevance&amp;index=cfda&amp;is_active=true&amp;page=1" TargetMode="External"/><Relationship Id="rId23" Type="http://schemas.openxmlformats.org/officeDocument/2006/relationships/hyperlink" Target="https://www.nsf.gov/publications/pub_summ.jsp?ods_key=nsf15560" TargetMode="External"/><Relationship Id="rId10" Type="http://schemas.openxmlformats.org/officeDocument/2006/relationships/hyperlink" Target="https://beta.sam.gov/fal/5b6438b0b2fb4590a696a38cf1bfa971/view?keywords=cfda%2097.045&amp;sort=-relevance&amp;index=cfda&amp;is_active=true&amp;page=1" TargetMode="External"/><Relationship Id="rId19" Type="http://schemas.openxmlformats.org/officeDocument/2006/relationships/hyperlink" Target="https://beta.sam.gov/fal/33a757b7b9b5405ba9826a1be7906090/view?keywords=cfda%2097.029&amp;sort=-relevance&amp;index=cfda&amp;is_active=true&amp;page=1" TargetMode="External"/><Relationship Id="rId4" Type="http://schemas.openxmlformats.org/officeDocument/2006/relationships/hyperlink" Target="https://beta.sam.gov/fal/43b2425960334b17a17bcbb50482daaa/view?keywords=cfda%2097.023&amp;sort=-relevance&amp;index=cfda&amp;is_active=true&amp;page=1" TargetMode="External"/><Relationship Id="rId9" Type="http://schemas.openxmlformats.org/officeDocument/2006/relationships/hyperlink" Target="https://beta.sam.gov/fal/5b6438b0b2fb4590a696a38cf1bfa971/view?keywords=cfda%2097.045&amp;sort=-relevance&amp;index=cfda&amp;is_active=true&amp;page=1" TargetMode="External"/><Relationship Id="rId14" Type="http://schemas.openxmlformats.org/officeDocument/2006/relationships/hyperlink" Target="https://beta.sam.gov/fal/5b6438b0b2fb4590a696a38cf1bfa971/view?keywords=cfda%2097.045&amp;sort=-relevance&amp;index=cfda&amp;is_active=true&amp;page=1" TargetMode="External"/><Relationship Id="rId22" Type="http://schemas.openxmlformats.org/officeDocument/2006/relationships/hyperlink" Target="https://beta.sam.gov/fal/5b6438b0b2fb4590a696a38cf1bfa971/view?keywords=cfda%2097.045&amp;sort=-relevance&amp;index=cfda&amp;is_active=true&amp;page=1" TargetMode="External"/><Relationship Id="rId27"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41F1A-CFF8-432F-A6CE-B22E7CCB39EB}">
  <sheetPr>
    <pageSetUpPr fitToPage="1"/>
  </sheetPr>
  <dimension ref="A1:O115"/>
  <sheetViews>
    <sheetView tabSelected="1" showWhiteSpace="0" zoomScale="60" zoomScaleNormal="60" zoomScalePageLayoutView="50" workbookViewId="0">
      <pane ySplit="10" topLeftCell="A100" activePane="bottomLeft" state="frozen"/>
      <selection pane="bottomLeft" activeCell="C106" sqref="C106"/>
    </sheetView>
  </sheetViews>
  <sheetFormatPr defaultColWidth="37.140625" defaultRowHeight="15" x14ac:dyDescent="0.25"/>
  <cols>
    <col min="1" max="1" width="22.42578125" style="1" customWidth="1"/>
    <col min="2" max="2" width="46.85546875" style="1" bestFit="1" customWidth="1"/>
    <col min="3" max="3" width="62.85546875" style="5" customWidth="1"/>
    <col min="4" max="4" width="107.7109375" style="3" bestFit="1" customWidth="1"/>
    <col min="5" max="5" width="30.28515625" style="5" customWidth="1"/>
    <col min="6" max="6" width="112" style="2" customWidth="1"/>
    <col min="7" max="7" width="30" style="5" customWidth="1"/>
    <col min="8" max="8" width="32.5703125" style="4" customWidth="1"/>
    <col min="9" max="9" width="45.42578125" style="4" customWidth="1"/>
    <col min="10" max="10" width="24" style="6" customWidth="1"/>
    <col min="11" max="11" width="22.5703125" style="6" customWidth="1"/>
    <col min="12" max="12" width="65" style="4" customWidth="1"/>
    <col min="13" max="13" width="60.7109375" style="4" customWidth="1"/>
    <col min="14" max="14" width="34" style="7" customWidth="1"/>
    <col min="15" max="15" width="15.85546875" style="5" customWidth="1"/>
    <col min="16" max="16" width="7.5703125" style="1" customWidth="1"/>
    <col min="17" max="17" width="4.28515625" style="1" customWidth="1"/>
    <col min="18" max="18" width="5.7109375" style="1" customWidth="1"/>
    <col min="19" max="16384" width="37.140625" style="1"/>
  </cols>
  <sheetData>
    <row r="1" spans="1:15" s="59" customFormat="1" ht="15.75" x14ac:dyDescent="0.25">
      <c r="A1" s="60" t="s">
        <v>48</v>
      </c>
      <c r="B1" s="60"/>
      <c r="C1" s="60"/>
      <c r="D1" s="60"/>
      <c r="E1" s="60"/>
      <c r="F1" s="60"/>
      <c r="G1" s="60"/>
      <c r="H1" s="60"/>
      <c r="I1" s="60"/>
      <c r="J1" s="60"/>
      <c r="K1" s="60"/>
      <c r="L1" s="60"/>
      <c r="M1" s="60"/>
      <c r="N1" s="60"/>
      <c r="O1" s="60"/>
    </row>
    <row r="2" spans="1:15" s="59" customFormat="1" ht="15.75" x14ac:dyDescent="0.25">
      <c r="A2" s="61" t="s">
        <v>11</v>
      </c>
      <c r="B2" s="61"/>
      <c r="C2" s="61"/>
      <c r="D2" s="61"/>
      <c r="E2" s="61"/>
      <c r="F2" s="61"/>
      <c r="G2" s="61"/>
      <c r="H2" s="61"/>
      <c r="I2" s="61"/>
      <c r="J2" s="61"/>
      <c r="K2" s="61"/>
      <c r="L2" s="61"/>
      <c r="M2" s="61"/>
      <c r="N2" s="61"/>
      <c r="O2" s="62"/>
    </row>
    <row r="3" spans="1:15" s="59" customFormat="1" ht="15.75" x14ac:dyDescent="0.25">
      <c r="A3" s="60" t="s">
        <v>233</v>
      </c>
      <c r="B3" s="60"/>
      <c r="C3" s="60"/>
      <c r="D3" s="60"/>
      <c r="E3" s="60"/>
      <c r="F3" s="60"/>
      <c r="G3" s="60"/>
      <c r="H3" s="60"/>
      <c r="I3" s="60"/>
      <c r="J3" s="60"/>
      <c r="K3" s="60"/>
      <c r="L3" s="60"/>
      <c r="M3" s="60"/>
      <c r="N3" s="60"/>
      <c r="O3" s="62"/>
    </row>
    <row r="4" spans="1:15" s="59" customFormat="1" ht="15.75" x14ac:dyDescent="0.25">
      <c r="A4" s="60" t="s">
        <v>8</v>
      </c>
      <c r="B4" s="60"/>
      <c r="C4" s="60"/>
      <c r="D4" s="60"/>
      <c r="E4" s="60"/>
      <c r="F4" s="60"/>
      <c r="G4" s="60"/>
      <c r="H4" s="60"/>
      <c r="I4" s="60"/>
      <c r="J4" s="60"/>
      <c r="K4" s="60"/>
      <c r="L4" s="60"/>
      <c r="M4" s="60"/>
      <c r="N4" s="60"/>
      <c r="O4" s="62"/>
    </row>
    <row r="5" spans="1:15" s="59" customFormat="1" ht="15.75" x14ac:dyDescent="0.25">
      <c r="C5" s="62"/>
      <c r="E5" s="62"/>
      <c r="F5" s="63"/>
      <c r="G5" s="62"/>
      <c r="H5" s="64"/>
      <c r="I5" s="64"/>
      <c r="J5" s="65"/>
      <c r="K5" s="65"/>
      <c r="L5" s="64"/>
      <c r="M5" s="64"/>
      <c r="N5" s="66"/>
      <c r="O5" s="62"/>
    </row>
    <row r="6" spans="1:15" s="59" customFormat="1" ht="18" x14ac:dyDescent="0.25">
      <c r="A6" s="67" t="s">
        <v>234</v>
      </c>
      <c r="B6" s="67"/>
      <c r="C6" s="67"/>
      <c r="D6" s="67"/>
      <c r="E6" s="67"/>
      <c r="F6" s="67"/>
      <c r="G6" s="67"/>
      <c r="H6" s="67"/>
      <c r="I6" s="67"/>
      <c r="J6" s="67"/>
      <c r="K6" s="67"/>
      <c r="L6" s="67"/>
      <c r="M6" s="67"/>
      <c r="N6" s="67"/>
      <c r="O6" s="62"/>
    </row>
    <row r="7" spans="1:15" s="59" customFormat="1" ht="18" x14ac:dyDescent="0.25">
      <c r="A7" s="67" t="s">
        <v>235</v>
      </c>
      <c r="B7" s="67"/>
      <c r="C7" s="67"/>
      <c r="D7" s="67"/>
      <c r="E7" s="67"/>
      <c r="F7" s="67"/>
      <c r="G7" s="67"/>
      <c r="H7" s="67"/>
      <c r="I7" s="67"/>
      <c r="J7" s="67"/>
      <c r="K7" s="67"/>
      <c r="L7" s="67"/>
      <c r="M7" s="67"/>
      <c r="N7" s="67"/>
      <c r="O7" s="62"/>
    </row>
    <row r="8" spans="1:15" s="59" customFormat="1" ht="18" x14ac:dyDescent="0.25">
      <c r="A8" s="67" t="s">
        <v>236</v>
      </c>
      <c r="B8" s="67"/>
      <c r="C8" s="67"/>
      <c r="D8" s="67"/>
      <c r="E8" s="67"/>
      <c r="F8" s="67"/>
      <c r="G8" s="67"/>
      <c r="H8" s="67"/>
      <c r="I8" s="67"/>
      <c r="J8" s="67"/>
      <c r="K8" s="67"/>
      <c r="L8" s="67"/>
      <c r="M8" s="67"/>
      <c r="N8" s="67"/>
      <c r="O8" s="62"/>
    </row>
    <row r="10" spans="1:15" ht="66.75" customHeight="1" x14ac:dyDescent="0.25">
      <c r="A10" s="85" t="s">
        <v>0</v>
      </c>
      <c r="B10" s="86" t="s">
        <v>1</v>
      </c>
      <c r="C10" s="87" t="s">
        <v>176</v>
      </c>
      <c r="D10" s="86" t="s">
        <v>5</v>
      </c>
      <c r="E10" s="87" t="s">
        <v>14</v>
      </c>
      <c r="F10" s="86" t="s">
        <v>15</v>
      </c>
      <c r="G10" s="87" t="s">
        <v>2</v>
      </c>
      <c r="H10" s="88" t="s">
        <v>7</v>
      </c>
      <c r="I10" s="88" t="s">
        <v>6</v>
      </c>
      <c r="J10" s="89" t="s">
        <v>3</v>
      </c>
      <c r="K10" s="89" t="s">
        <v>4</v>
      </c>
      <c r="L10" s="88" t="s">
        <v>229</v>
      </c>
      <c r="M10" s="88" t="s">
        <v>230</v>
      </c>
      <c r="N10" s="90" t="s">
        <v>9</v>
      </c>
      <c r="O10" s="91" t="s">
        <v>16</v>
      </c>
    </row>
    <row r="11" spans="1:15" s="13" customFormat="1" ht="15.75" x14ac:dyDescent="0.25">
      <c r="A11" s="75">
        <v>305</v>
      </c>
      <c r="B11" s="8" t="s">
        <v>34</v>
      </c>
      <c r="C11" s="9">
        <v>14.228</v>
      </c>
      <c r="D11" s="10" t="s">
        <v>35</v>
      </c>
      <c r="E11" s="9" t="s">
        <v>36</v>
      </c>
      <c r="F11" s="10" t="s">
        <v>37</v>
      </c>
      <c r="G11" s="12" t="s">
        <v>38</v>
      </c>
      <c r="H11" s="72">
        <v>1314990193</v>
      </c>
      <c r="I11" s="72">
        <v>3114784846.8200002</v>
      </c>
      <c r="J11" s="98">
        <v>39903</v>
      </c>
      <c r="K11" s="12" t="s">
        <v>39</v>
      </c>
      <c r="L11" s="72">
        <v>20468975.66</v>
      </c>
      <c r="M11" s="72">
        <v>195780677.34000063</v>
      </c>
      <c r="N11" s="101" t="s">
        <v>177</v>
      </c>
      <c r="O11" s="79" t="s">
        <v>10</v>
      </c>
    </row>
    <row r="12" spans="1:15" s="13" customFormat="1" ht="15.75" x14ac:dyDescent="0.25">
      <c r="A12" s="75">
        <v>305</v>
      </c>
      <c r="B12" s="8" t="s">
        <v>34</v>
      </c>
      <c r="C12" s="9">
        <v>14.228</v>
      </c>
      <c r="D12" s="10" t="s">
        <v>35</v>
      </c>
      <c r="E12" s="9" t="s">
        <v>36</v>
      </c>
      <c r="F12" s="10" t="s">
        <v>40</v>
      </c>
      <c r="G12" s="12" t="s">
        <v>41</v>
      </c>
      <c r="H12" s="72">
        <v>50696000</v>
      </c>
      <c r="I12" s="72">
        <v>74568000</v>
      </c>
      <c r="J12" s="98">
        <v>42538</v>
      </c>
      <c r="K12" s="98">
        <v>45465</v>
      </c>
      <c r="L12" s="72">
        <v>199.5</v>
      </c>
      <c r="M12" s="72">
        <v>41790506.839999996</v>
      </c>
      <c r="N12" s="101" t="s">
        <v>177</v>
      </c>
      <c r="O12" s="79" t="s">
        <v>10</v>
      </c>
    </row>
    <row r="13" spans="1:15" s="13" customFormat="1" ht="15.75" x14ac:dyDescent="0.25">
      <c r="A13" s="75">
        <v>305</v>
      </c>
      <c r="B13" s="8" t="s">
        <v>34</v>
      </c>
      <c r="C13" s="9">
        <v>14.228</v>
      </c>
      <c r="D13" s="10" t="s">
        <v>35</v>
      </c>
      <c r="E13" s="9" t="s">
        <v>36</v>
      </c>
      <c r="F13" s="10" t="s">
        <v>42</v>
      </c>
      <c r="G13" s="12" t="s">
        <v>43</v>
      </c>
      <c r="H13" s="72">
        <v>222264000</v>
      </c>
      <c r="I13" s="72">
        <v>238895000</v>
      </c>
      <c r="J13" s="98">
        <v>42695</v>
      </c>
      <c r="K13" s="98">
        <v>45454</v>
      </c>
      <c r="L13" s="72">
        <v>1323835.3400000001</v>
      </c>
      <c r="M13" s="72">
        <v>191390251.28</v>
      </c>
      <c r="N13" s="101" t="s">
        <v>177</v>
      </c>
      <c r="O13" s="79" t="s">
        <v>10</v>
      </c>
    </row>
    <row r="14" spans="1:15" s="13" customFormat="1" ht="15.75" x14ac:dyDescent="0.25">
      <c r="A14" s="75">
        <v>305</v>
      </c>
      <c r="B14" s="8" t="s">
        <v>34</v>
      </c>
      <c r="C14" s="9">
        <v>14.228</v>
      </c>
      <c r="D14" s="10" t="s">
        <v>35</v>
      </c>
      <c r="E14" s="9" t="s">
        <v>36</v>
      </c>
      <c r="F14" s="10" t="s">
        <v>44</v>
      </c>
      <c r="G14" s="12" t="s">
        <v>45</v>
      </c>
      <c r="H14" s="72">
        <v>57800000</v>
      </c>
      <c r="I14" s="72">
        <v>57800000</v>
      </c>
      <c r="J14" s="98">
        <v>43096</v>
      </c>
      <c r="K14" s="98">
        <v>45454</v>
      </c>
      <c r="L14" s="72">
        <v>0</v>
      </c>
      <c r="M14" s="72">
        <v>45950175.149999999</v>
      </c>
      <c r="N14" s="101" t="s">
        <v>177</v>
      </c>
      <c r="O14" s="79" t="s">
        <v>10</v>
      </c>
    </row>
    <row r="15" spans="1:15" s="13" customFormat="1" ht="15.75" x14ac:dyDescent="0.25">
      <c r="A15" s="75">
        <v>305</v>
      </c>
      <c r="B15" s="8" t="s">
        <v>34</v>
      </c>
      <c r="C15" s="9">
        <v>14.228</v>
      </c>
      <c r="D15" s="10" t="s">
        <v>35</v>
      </c>
      <c r="E15" s="9" t="s">
        <v>36</v>
      </c>
      <c r="F15" s="10" t="s">
        <v>46</v>
      </c>
      <c r="G15" s="12" t="s">
        <v>95</v>
      </c>
      <c r="H15" s="72">
        <v>5024215000</v>
      </c>
      <c r="I15" s="72">
        <v>5676390000</v>
      </c>
      <c r="J15" s="98">
        <v>42986</v>
      </c>
      <c r="K15" s="98">
        <v>45520</v>
      </c>
      <c r="L15" s="72">
        <v>6252309.9199999999</v>
      </c>
      <c r="M15" s="72">
        <v>4591451749.6000004</v>
      </c>
      <c r="N15" s="101" t="s">
        <v>177</v>
      </c>
      <c r="O15" s="79" t="s">
        <v>10</v>
      </c>
    </row>
    <row r="16" spans="1:15" s="13" customFormat="1" ht="15.75" x14ac:dyDescent="0.25">
      <c r="A16" s="75">
        <v>305</v>
      </c>
      <c r="B16" s="8" t="s">
        <v>34</v>
      </c>
      <c r="C16" s="9">
        <v>14.228</v>
      </c>
      <c r="D16" s="10" t="s">
        <v>35</v>
      </c>
      <c r="E16" s="9" t="s">
        <v>36</v>
      </c>
      <c r="F16" s="10" t="s">
        <v>178</v>
      </c>
      <c r="G16" s="12" t="s">
        <v>47</v>
      </c>
      <c r="H16" s="72">
        <v>4297189000</v>
      </c>
      <c r="I16" s="72">
        <v>4301841000</v>
      </c>
      <c r="J16" s="98">
        <v>44208</v>
      </c>
      <c r="K16" s="98">
        <v>48591</v>
      </c>
      <c r="L16" s="72">
        <v>213069.84</v>
      </c>
      <c r="M16" s="72">
        <v>4297705106.3199997</v>
      </c>
      <c r="N16" s="101" t="s">
        <v>177</v>
      </c>
      <c r="O16" s="80" t="s">
        <v>10</v>
      </c>
    </row>
    <row r="17" spans="1:15" s="13" customFormat="1" ht="18" x14ac:dyDescent="0.25">
      <c r="A17" s="75">
        <v>305</v>
      </c>
      <c r="B17" s="8" t="s">
        <v>34</v>
      </c>
      <c r="C17" s="9">
        <v>14.228</v>
      </c>
      <c r="D17" s="10" t="s">
        <v>35</v>
      </c>
      <c r="E17" s="9" t="s">
        <v>36</v>
      </c>
      <c r="F17" s="10" t="s">
        <v>231</v>
      </c>
      <c r="G17" s="12" t="s">
        <v>179</v>
      </c>
      <c r="H17" s="72">
        <v>72913000</v>
      </c>
      <c r="I17" s="72">
        <v>72913000</v>
      </c>
      <c r="J17" s="12" t="s">
        <v>39</v>
      </c>
      <c r="K17" s="12" t="s">
        <v>39</v>
      </c>
      <c r="L17" s="73">
        <v>10020.49</v>
      </c>
      <c r="M17" s="73">
        <v>72798466.739999995</v>
      </c>
      <c r="N17" s="101" t="s">
        <v>177</v>
      </c>
      <c r="O17" s="80" t="s">
        <v>10</v>
      </c>
    </row>
    <row r="18" spans="1:15" s="13" customFormat="1" ht="18" x14ac:dyDescent="0.25">
      <c r="A18" s="75">
        <v>305</v>
      </c>
      <c r="B18" s="8" t="s">
        <v>34</v>
      </c>
      <c r="C18" s="9">
        <v>14.228</v>
      </c>
      <c r="D18" s="10" t="s">
        <v>35</v>
      </c>
      <c r="E18" s="9" t="s">
        <v>36</v>
      </c>
      <c r="F18" s="10" t="s">
        <v>232</v>
      </c>
      <c r="G18" s="12" t="s">
        <v>180</v>
      </c>
      <c r="H18" s="72">
        <v>212741000</v>
      </c>
      <c r="I18" s="72">
        <v>227510000</v>
      </c>
      <c r="J18" s="12" t="s">
        <v>39</v>
      </c>
      <c r="K18" s="12" t="s">
        <v>39</v>
      </c>
      <c r="L18" s="73">
        <v>17660.330000000002</v>
      </c>
      <c r="M18" s="73">
        <v>227450517.56</v>
      </c>
      <c r="N18" s="101" t="s">
        <v>177</v>
      </c>
      <c r="O18" s="80" t="s">
        <v>10</v>
      </c>
    </row>
    <row r="19" spans="1:15" s="13" customFormat="1" ht="15.75" x14ac:dyDescent="0.25">
      <c r="A19" s="75">
        <v>305</v>
      </c>
      <c r="B19" s="8" t="s">
        <v>34</v>
      </c>
      <c r="C19" s="9">
        <v>11.419</v>
      </c>
      <c r="D19" s="10" t="s">
        <v>181</v>
      </c>
      <c r="E19" s="9" t="s">
        <v>36</v>
      </c>
      <c r="F19" s="10" t="s">
        <v>182</v>
      </c>
      <c r="G19" s="12" t="s">
        <v>183</v>
      </c>
      <c r="H19" s="72">
        <v>2838000</v>
      </c>
      <c r="I19" s="72">
        <v>2838000</v>
      </c>
      <c r="J19" s="98">
        <v>43374</v>
      </c>
      <c r="K19" s="98">
        <v>44469</v>
      </c>
      <c r="L19" s="73">
        <v>34423.99</v>
      </c>
      <c r="M19" s="73">
        <v>808327.23</v>
      </c>
      <c r="N19" s="101" t="s">
        <v>177</v>
      </c>
      <c r="O19" s="80" t="s">
        <v>10</v>
      </c>
    </row>
    <row r="20" spans="1:15" s="13" customFormat="1" ht="15.75" x14ac:dyDescent="0.25">
      <c r="A20" s="76">
        <v>305</v>
      </c>
      <c r="B20" s="14" t="s">
        <v>34</v>
      </c>
      <c r="C20" s="15">
        <v>11.419</v>
      </c>
      <c r="D20" s="16" t="s">
        <v>181</v>
      </c>
      <c r="E20" s="15" t="s">
        <v>36</v>
      </c>
      <c r="F20" s="16" t="s">
        <v>184</v>
      </c>
      <c r="G20" s="21" t="s">
        <v>185</v>
      </c>
      <c r="H20" s="19">
        <v>2860000</v>
      </c>
      <c r="I20" s="19">
        <v>2860000</v>
      </c>
      <c r="J20" s="53">
        <v>43739</v>
      </c>
      <c r="K20" s="53">
        <v>44834</v>
      </c>
      <c r="L20" s="19">
        <v>71046.87</v>
      </c>
      <c r="M20" s="19">
        <v>2002973.16</v>
      </c>
      <c r="N20" s="54" t="s">
        <v>177</v>
      </c>
      <c r="O20" s="81" t="s">
        <v>10</v>
      </c>
    </row>
    <row r="21" spans="1:15" s="13" customFormat="1" ht="195.75" x14ac:dyDescent="0.25">
      <c r="A21" s="76">
        <v>555</v>
      </c>
      <c r="B21" s="14" t="s">
        <v>17</v>
      </c>
      <c r="C21" s="68">
        <v>97.045000000000002</v>
      </c>
      <c r="D21" s="17" t="s">
        <v>13</v>
      </c>
      <c r="E21" s="15" t="s">
        <v>12</v>
      </c>
      <c r="F21" s="69" t="s">
        <v>18</v>
      </c>
      <c r="G21" s="68" t="s">
        <v>19</v>
      </c>
      <c r="H21" s="19">
        <v>858000</v>
      </c>
      <c r="I21" s="19">
        <v>858000</v>
      </c>
      <c r="J21" s="99">
        <v>43739</v>
      </c>
      <c r="K21" s="99">
        <v>44469</v>
      </c>
      <c r="L21" s="19">
        <v>493718.27</v>
      </c>
      <c r="M21" s="19">
        <f>I21-L21</f>
        <v>364281.73</v>
      </c>
      <c r="N21" s="20" t="s">
        <v>177</v>
      </c>
      <c r="O21" s="82" t="s">
        <v>10</v>
      </c>
    </row>
    <row r="22" spans="1:15" s="13" customFormat="1" ht="165.75" x14ac:dyDescent="0.25">
      <c r="A22" s="76">
        <v>555</v>
      </c>
      <c r="B22" s="14" t="s">
        <v>17</v>
      </c>
      <c r="C22" s="68">
        <v>97.045000000000002</v>
      </c>
      <c r="D22" s="17" t="s">
        <v>13</v>
      </c>
      <c r="E22" s="15" t="s">
        <v>104</v>
      </c>
      <c r="F22" s="69" t="s">
        <v>20</v>
      </c>
      <c r="G22" s="68" t="s">
        <v>21</v>
      </c>
      <c r="H22" s="19">
        <v>550000</v>
      </c>
      <c r="I22" s="19">
        <v>550000</v>
      </c>
      <c r="J22" s="99">
        <v>43374</v>
      </c>
      <c r="K22" s="99">
        <v>44469</v>
      </c>
      <c r="L22" s="19">
        <v>549986.74</v>
      </c>
      <c r="M22" s="19">
        <f t="shared" ref="M22:M25" si="0">I22-L22</f>
        <v>13.260000000009313</v>
      </c>
      <c r="N22" s="20" t="s">
        <v>177</v>
      </c>
      <c r="O22" s="82" t="s">
        <v>10</v>
      </c>
    </row>
    <row r="23" spans="1:15" s="13" customFormat="1" ht="189" x14ac:dyDescent="0.25">
      <c r="A23" s="76">
        <v>555</v>
      </c>
      <c r="B23" s="14" t="s">
        <v>17</v>
      </c>
      <c r="C23" s="68">
        <v>97.045000000000002</v>
      </c>
      <c r="D23" s="17" t="s">
        <v>13</v>
      </c>
      <c r="E23" s="15" t="s">
        <v>12</v>
      </c>
      <c r="F23" s="16" t="s">
        <v>22</v>
      </c>
      <c r="G23" s="68" t="s">
        <v>23</v>
      </c>
      <c r="H23" s="19">
        <v>615800</v>
      </c>
      <c r="I23" s="19">
        <v>615800</v>
      </c>
      <c r="J23" s="99">
        <v>43009</v>
      </c>
      <c r="K23" s="99">
        <v>44104</v>
      </c>
      <c r="L23" s="19">
        <v>615777.06000000006</v>
      </c>
      <c r="M23" s="19">
        <f t="shared" si="0"/>
        <v>22.939999999944121</v>
      </c>
      <c r="N23" s="20" t="s">
        <v>177</v>
      </c>
      <c r="O23" s="82" t="s">
        <v>96</v>
      </c>
    </row>
    <row r="24" spans="1:15" s="13" customFormat="1" ht="165.75" x14ac:dyDescent="0.25">
      <c r="A24" s="76">
        <v>555</v>
      </c>
      <c r="B24" s="14" t="s">
        <v>17</v>
      </c>
      <c r="C24" s="68">
        <v>97.045000000000002</v>
      </c>
      <c r="D24" s="17" t="s">
        <v>13</v>
      </c>
      <c r="E24" s="15" t="s">
        <v>12</v>
      </c>
      <c r="F24" s="69" t="s">
        <v>20</v>
      </c>
      <c r="G24" s="21" t="s">
        <v>68</v>
      </c>
      <c r="H24" s="19">
        <v>762032</v>
      </c>
      <c r="I24" s="19">
        <v>762032</v>
      </c>
      <c r="J24" s="53">
        <v>44105</v>
      </c>
      <c r="K24" s="53">
        <v>45199</v>
      </c>
      <c r="L24" s="19">
        <v>270873.36</v>
      </c>
      <c r="M24" s="19">
        <f t="shared" si="0"/>
        <v>491158.64</v>
      </c>
      <c r="N24" s="20" t="s">
        <v>177</v>
      </c>
      <c r="O24" s="82" t="s">
        <v>10</v>
      </c>
    </row>
    <row r="25" spans="1:15" s="13" customFormat="1" ht="31.5" x14ac:dyDescent="0.25">
      <c r="A25" s="76">
        <v>556</v>
      </c>
      <c r="B25" s="14" t="s">
        <v>186</v>
      </c>
      <c r="C25" s="15">
        <v>43.000999999999998</v>
      </c>
      <c r="D25" s="17" t="s">
        <v>187</v>
      </c>
      <c r="E25" s="15" t="s">
        <v>188</v>
      </c>
      <c r="F25" s="16" t="s">
        <v>189</v>
      </c>
      <c r="G25" s="93" t="s">
        <v>190</v>
      </c>
      <c r="H25" s="19">
        <v>148341</v>
      </c>
      <c r="I25" s="19">
        <v>148341</v>
      </c>
      <c r="J25" s="53">
        <v>44083</v>
      </c>
      <c r="K25" s="53">
        <v>45177</v>
      </c>
      <c r="L25" s="19">
        <v>0</v>
      </c>
      <c r="M25" s="19">
        <f t="shared" si="0"/>
        <v>148341</v>
      </c>
      <c r="N25" s="20" t="s">
        <v>177</v>
      </c>
      <c r="O25" s="82" t="s">
        <v>10</v>
      </c>
    </row>
    <row r="26" spans="1:15" s="13" customFormat="1" ht="15.75" x14ac:dyDescent="0.25">
      <c r="A26" s="76">
        <v>556</v>
      </c>
      <c r="B26" s="14" t="s">
        <v>186</v>
      </c>
      <c r="C26" s="15">
        <v>47.05</v>
      </c>
      <c r="D26" s="17" t="s">
        <v>122</v>
      </c>
      <c r="E26" s="15" t="s">
        <v>188</v>
      </c>
      <c r="F26" s="16" t="s">
        <v>191</v>
      </c>
      <c r="G26" s="21">
        <v>1756477</v>
      </c>
      <c r="H26" s="19">
        <v>225969</v>
      </c>
      <c r="I26" s="19">
        <v>225969</v>
      </c>
      <c r="J26" s="53">
        <v>43344</v>
      </c>
      <c r="K26" s="53">
        <v>44439</v>
      </c>
      <c r="L26" s="19">
        <v>135944.29</v>
      </c>
      <c r="M26" s="19">
        <f>I26-L26</f>
        <v>90024.709999999992</v>
      </c>
      <c r="N26" s="20" t="s">
        <v>177</v>
      </c>
      <c r="O26" s="82" t="s">
        <v>10</v>
      </c>
    </row>
    <row r="27" spans="1:15" s="13" customFormat="1" ht="15.75" x14ac:dyDescent="0.25">
      <c r="A27" s="75">
        <v>712</v>
      </c>
      <c r="B27" s="8" t="s">
        <v>207</v>
      </c>
      <c r="C27" s="9">
        <v>47.075000000000003</v>
      </c>
      <c r="D27" s="11" t="s">
        <v>119</v>
      </c>
      <c r="E27" s="9" t="s">
        <v>188</v>
      </c>
      <c r="F27" s="10" t="s">
        <v>208</v>
      </c>
      <c r="G27" s="12" t="s">
        <v>209</v>
      </c>
      <c r="H27" s="73">
        <v>188873</v>
      </c>
      <c r="I27" s="73">
        <v>188873</v>
      </c>
      <c r="J27" s="98">
        <v>43023</v>
      </c>
      <c r="K27" s="98">
        <v>43738</v>
      </c>
      <c r="L27" s="73">
        <v>186522</v>
      </c>
      <c r="M27" s="73">
        <v>0</v>
      </c>
      <c r="N27" s="102">
        <v>44255</v>
      </c>
      <c r="O27" s="79" t="s">
        <v>96</v>
      </c>
    </row>
    <row r="28" spans="1:15" s="13" customFormat="1" ht="15.75" x14ac:dyDescent="0.25">
      <c r="A28" s="75">
        <v>712</v>
      </c>
      <c r="B28" s="8" t="s">
        <v>207</v>
      </c>
      <c r="C28" s="9">
        <v>47.040999999999997</v>
      </c>
      <c r="D28" s="11" t="s">
        <v>117</v>
      </c>
      <c r="E28" s="9" t="s">
        <v>188</v>
      </c>
      <c r="F28" s="10" t="s">
        <v>210</v>
      </c>
      <c r="G28" s="12" t="s">
        <v>211</v>
      </c>
      <c r="H28" s="73">
        <v>159391</v>
      </c>
      <c r="I28" s="73">
        <v>159391</v>
      </c>
      <c r="J28" s="98">
        <v>43252</v>
      </c>
      <c r="K28" s="98">
        <v>44347</v>
      </c>
      <c r="L28" s="73">
        <v>142591</v>
      </c>
      <c r="M28" s="73">
        <f>I28-L28</f>
        <v>16800</v>
      </c>
      <c r="N28" s="102">
        <v>44255</v>
      </c>
      <c r="O28" s="79" t="s">
        <v>10</v>
      </c>
    </row>
    <row r="29" spans="1:15" s="13" customFormat="1" ht="15.75" x14ac:dyDescent="0.25">
      <c r="A29" s="75">
        <v>712</v>
      </c>
      <c r="B29" s="8" t="s">
        <v>207</v>
      </c>
      <c r="C29" s="9">
        <v>47.040999999999997</v>
      </c>
      <c r="D29" s="11" t="s">
        <v>117</v>
      </c>
      <c r="E29" s="9" t="s">
        <v>188</v>
      </c>
      <c r="F29" s="10" t="s">
        <v>212</v>
      </c>
      <c r="G29" s="12" t="s">
        <v>213</v>
      </c>
      <c r="H29" s="73">
        <v>2000000</v>
      </c>
      <c r="I29" s="73">
        <v>2000000</v>
      </c>
      <c r="J29" s="98">
        <v>43466</v>
      </c>
      <c r="K29" s="98">
        <v>44926</v>
      </c>
      <c r="L29" s="73">
        <v>1038005</v>
      </c>
      <c r="M29" s="73">
        <f>I29-L29</f>
        <v>961995</v>
      </c>
      <c r="N29" s="102">
        <v>44255</v>
      </c>
      <c r="O29" s="79" t="s">
        <v>10</v>
      </c>
    </row>
    <row r="30" spans="1:15" s="13" customFormat="1" ht="15.75" x14ac:dyDescent="0.25">
      <c r="A30" s="75">
        <v>712</v>
      </c>
      <c r="B30" s="8" t="s">
        <v>207</v>
      </c>
      <c r="C30" s="9">
        <v>47.040999999999997</v>
      </c>
      <c r="D30" s="11" t="s">
        <v>117</v>
      </c>
      <c r="E30" s="9" t="s">
        <v>188</v>
      </c>
      <c r="F30" s="10" t="s">
        <v>214</v>
      </c>
      <c r="G30" s="12" t="s">
        <v>215</v>
      </c>
      <c r="H30" s="73">
        <v>350000</v>
      </c>
      <c r="I30" s="73">
        <v>350000</v>
      </c>
      <c r="J30" s="98">
        <v>43709</v>
      </c>
      <c r="K30" s="98">
        <v>44804</v>
      </c>
      <c r="L30" s="73">
        <v>94278</v>
      </c>
      <c r="M30" s="73">
        <f>I30-L30</f>
        <v>255722</v>
      </c>
      <c r="N30" s="102">
        <v>44255</v>
      </c>
      <c r="O30" s="79" t="s">
        <v>10</v>
      </c>
    </row>
    <row r="31" spans="1:15" s="13" customFormat="1" ht="31.5" x14ac:dyDescent="0.25">
      <c r="A31" s="75">
        <v>576</v>
      </c>
      <c r="B31" s="22" t="s">
        <v>216</v>
      </c>
      <c r="C31" s="9">
        <v>10.675000000000001</v>
      </c>
      <c r="D31" s="23" t="s">
        <v>217</v>
      </c>
      <c r="E31" s="9" t="s">
        <v>218</v>
      </c>
      <c r="F31" s="10" t="s">
        <v>219</v>
      </c>
      <c r="G31" s="94" t="s">
        <v>220</v>
      </c>
      <c r="H31" s="74">
        <v>227813</v>
      </c>
      <c r="I31" s="74">
        <v>227813</v>
      </c>
      <c r="J31" s="98">
        <v>43374</v>
      </c>
      <c r="K31" s="98">
        <v>44469</v>
      </c>
      <c r="L31" s="74">
        <v>22338.560000000001</v>
      </c>
      <c r="M31" s="74">
        <v>205474.44</v>
      </c>
      <c r="N31" s="102">
        <v>44236</v>
      </c>
      <c r="O31" s="82" t="s">
        <v>96</v>
      </c>
    </row>
    <row r="32" spans="1:15" s="13" customFormat="1" ht="15.75" x14ac:dyDescent="0.25">
      <c r="A32" s="75">
        <v>718</v>
      </c>
      <c r="B32" s="8" t="s">
        <v>121</v>
      </c>
      <c r="C32" s="24">
        <v>47.05</v>
      </c>
      <c r="D32" s="11" t="s">
        <v>122</v>
      </c>
      <c r="E32" s="9" t="s">
        <v>188</v>
      </c>
      <c r="F32" s="70" t="s">
        <v>123</v>
      </c>
      <c r="G32" s="95" t="s">
        <v>124</v>
      </c>
      <c r="H32" s="73">
        <v>59204</v>
      </c>
      <c r="I32" s="25">
        <v>59204</v>
      </c>
      <c r="J32" s="98">
        <v>43266</v>
      </c>
      <c r="K32" s="98">
        <v>44347</v>
      </c>
      <c r="L32" s="73">
        <v>50914</v>
      </c>
      <c r="M32" s="25">
        <f>I32-L32</f>
        <v>8290</v>
      </c>
      <c r="N32" s="102">
        <v>44255</v>
      </c>
      <c r="O32" s="79" t="s">
        <v>10</v>
      </c>
    </row>
    <row r="33" spans="1:15" s="13" customFormat="1" ht="15.75" x14ac:dyDescent="0.25">
      <c r="A33" s="75">
        <v>718</v>
      </c>
      <c r="B33" s="8" t="s">
        <v>121</v>
      </c>
      <c r="C33" s="9">
        <v>47.079000000000001</v>
      </c>
      <c r="D33" s="11" t="s">
        <v>125</v>
      </c>
      <c r="E33" s="9" t="s">
        <v>188</v>
      </c>
      <c r="F33" s="70" t="s">
        <v>126</v>
      </c>
      <c r="G33" s="12" t="s">
        <v>127</v>
      </c>
      <c r="H33" s="73">
        <v>3598501</v>
      </c>
      <c r="I33" s="25">
        <v>3598501</v>
      </c>
      <c r="J33" s="98">
        <v>42278</v>
      </c>
      <c r="K33" s="98">
        <v>44469</v>
      </c>
      <c r="L33" s="73">
        <v>2768394</v>
      </c>
      <c r="M33" s="25">
        <f>I33-L33</f>
        <v>830107</v>
      </c>
      <c r="N33" s="102">
        <v>44255</v>
      </c>
      <c r="O33" s="79" t="s">
        <v>10</v>
      </c>
    </row>
    <row r="34" spans="1:15" s="13" customFormat="1" ht="15.75" x14ac:dyDescent="0.25">
      <c r="A34" s="75">
        <v>718</v>
      </c>
      <c r="B34" s="8" t="s">
        <v>121</v>
      </c>
      <c r="C34" s="24" t="s">
        <v>197</v>
      </c>
      <c r="D34" s="11" t="s">
        <v>117</v>
      </c>
      <c r="E34" s="9" t="s">
        <v>188</v>
      </c>
      <c r="F34" s="70" t="s">
        <v>221</v>
      </c>
      <c r="G34" s="12" t="s">
        <v>222</v>
      </c>
      <c r="H34" s="73">
        <v>228417</v>
      </c>
      <c r="I34" s="25">
        <v>228417</v>
      </c>
      <c r="J34" s="98">
        <v>44058</v>
      </c>
      <c r="K34" s="98">
        <v>45138</v>
      </c>
      <c r="L34" s="73">
        <v>2525</v>
      </c>
      <c r="M34" s="25">
        <f>I34-L34</f>
        <v>225892</v>
      </c>
      <c r="N34" s="102">
        <v>44255</v>
      </c>
      <c r="O34" s="79" t="s">
        <v>10</v>
      </c>
    </row>
    <row r="35" spans="1:15" s="13" customFormat="1" ht="15.75" x14ac:dyDescent="0.25">
      <c r="A35" s="75">
        <v>711</v>
      </c>
      <c r="B35" s="8" t="s">
        <v>116</v>
      </c>
      <c r="C35" s="9">
        <v>47.075000000000003</v>
      </c>
      <c r="D35" s="11" t="s">
        <v>119</v>
      </c>
      <c r="E35" s="9" t="s">
        <v>188</v>
      </c>
      <c r="F35" s="10" t="s">
        <v>223</v>
      </c>
      <c r="G35" s="12" t="s">
        <v>120</v>
      </c>
      <c r="H35" s="73">
        <v>95842</v>
      </c>
      <c r="I35" s="26">
        <v>114897</v>
      </c>
      <c r="J35" s="98">
        <v>43556</v>
      </c>
      <c r="K35" s="98">
        <v>44651</v>
      </c>
      <c r="L35" s="73">
        <v>46701</v>
      </c>
      <c r="M35" s="25">
        <f>I35-L35</f>
        <v>68196</v>
      </c>
      <c r="N35" s="102">
        <v>44255</v>
      </c>
      <c r="O35" s="79" t="s">
        <v>10</v>
      </c>
    </row>
    <row r="36" spans="1:15" s="13" customFormat="1" ht="15.75" x14ac:dyDescent="0.25">
      <c r="A36" s="75">
        <v>711</v>
      </c>
      <c r="B36" s="8" t="s">
        <v>116</v>
      </c>
      <c r="C36" s="9">
        <v>47.040999999999997</v>
      </c>
      <c r="D36" s="11" t="s">
        <v>117</v>
      </c>
      <c r="E36" s="9" t="s">
        <v>188</v>
      </c>
      <c r="F36" s="10" t="s">
        <v>224</v>
      </c>
      <c r="G36" s="12" t="s">
        <v>118</v>
      </c>
      <c r="H36" s="73">
        <v>205622</v>
      </c>
      <c r="I36" s="26">
        <v>205622</v>
      </c>
      <c r="J36" s="98">
        <v>43344</v>
      </c>
      <c r="K36" s="98">
        <v>44439</v>
      </c>
      <c r="L36" s="73">
        <v>167544</v>
      </c>
      <c r="M36" s="25">
        <f>I36-L36</f>
        <v>38078</v>
      </c>
      <c r="N36" s="102">
        <v>44255</v>
      </c>
      <c r="O36" s="79" t="s">
        <v>10</v>
      </c>
    </row>
    <row r="37" spans="1:15" s="13" customFormat="1" ht="15.75" x14ac:dyDescent="0.25">
      <c r="A37" s="75">
        <v>711</v>
      </c>
      <c r="B37" s="8" t="s">
        <v>116</v>
      </c>
      <c r="C37" s="9">
        <v>47.040999999999997</v>
      </c>
      <c r="D37" s="11" t="s">
        <v>117</v>
      </c>
      <c r="E37" s="9" t="s">
        <v>188</v>
      </c>
      <c r="F37" s="10" t="s">
        <v>225</v>
      </c>
      <c r="G37" s="96" t="s">
        <v>226</v>
      </c>
      <c r="H37" s="73">
        <v>53832</v>
      </c>
      <c r="I37" s="25">
        <v>53832</v>
      </c>
      <c r="J37" s="98">
        <v>44166</v>
      </c>
      <c r="K37" s="98">
        <v>44530</v>
      </c>
      <c r="L37" s="73">
        <v>5328.1</v>
      </c>
      <c r="M37" s="25">
        <f>10550.7+37953.2</f>
        <v>48503.899999999994</v>
      </c>
      <c r="N37" s="102">
        <v>44255</v>
      </c>
      <c r="O37" s="79" t="s">
        <v>10</v>
      </c>
    </row>
    <row r="38" spans="1:15" s="13" customFormat="1" ht="15.75" x14ac:dyDescent="0.25">
      <c r="A38" s="75">
        <v>711</v>
      </c>
      <c r="B38" s="8" t="s">
        <v>116</v>
      </c>
      <c r="C38" s="9">
        <v>47.040999999999997</v>
      </c>
      <c r="D38" s="11" t="s">
        <v>117</v>
      </c>
      <c r="E38" s="9" t="s">
        <v>188</v>
      </c>
      <c r="F38" s="10" t="s">
        <v>227</v>
      </c>
      <c r="G38" s="97" t="s">
        <v>228</v>
      </c>
      <c r="H38" s="73">
        <v>534985</v>
      </c>
      <c r="I38" s="25">
        <v>534985</v>
      </c>
      <c r="J38" s="98">
        <v>44013</v>
      </c>
      <c r="K38" s="98">
        <v>45838</v>
      </c>
      <c r="L38" s="73">
        <v>37615.35</v>
      </c>
      <c r="M38" s="73">
        <f>5576.1+491793.55</f>
        <v>497369.64999999997</v>
      </c>
      <c r="N38" s="102">
        <v>44255</v>
      </c>
      <c r="O38" s="79" t="s">
        <v>10</v>
      </c>
    </row>
    <row r="39" spans="1:15" s="13" customFormat="1" ht="31.5" x14ac:dyDescent="0.25">
      <c r="A39" s="76">
        <v>580</v>
      </c>
      <c r="B39" s="14" t="s">
        <v>48</v>
      </c>
      <c r="C39" s="15">
        <v>97.022999999999996</v>
      </c>
      <c r="D39" s="18" t="s">
        <v>49</v>
      </c>
      <c r="E39" s="15" t="s">
        <v>12</v>
      </c>
      <c r="F39" s="27" t="s">
        <v>50</v>
      </c>
      <c r="G39" s="21" t="s">
        <v>51</v>
      </c>
      <c r="H39" s="19">
        <v>332113</v>
      </c>
      <c r="I39" s="28">
        <v>332113</v>
      </c>
      <c r="J39" s="53">
        <v>43647</v>
      </c>
      <c r="K39" s="53">
        <v>44012</v>
      </c>
      <c r="L39" s="19">
        <v>324877.53000000003</v>
      </c>
      <c r="M39" s="19">
        <f>I39-L39</f>
        <v>7235.4699999999721</v>
      </c>
      <c r="N39" s="103">
        <v>44166</v>
      </c>
      <c r="O39" s="82" t="s">
        <v>96</v>
      </c>
    </row>
    <row r="40" spans="1:15" s="13" customFormat="1" ht="31.5" x14ac:dyDescent="0.25">
      <c r="A40" s="76">
        <v>580</v>
      </c>
      <c r="B40" s="14" t="s">
        <v>48</v>
      </c>
      <c r="C40" s="15">
        <v>97.022999999999996</v>
      </c>
      <c r="D40" s="18" t="s">
        <v>49</v>
      </c>
      <c r="E40" s="15" t="s">
        <v>12</v>
      </c>
      <c r="F40" s="27" t="s">
        <v>50</v>
      </c>
      <c r="G40" s="21" t="s">
        <v>97</v>
      </c>
      <c r="H40" s="19">
        <v>340000</v>
      </c>
      <c r="I40" s="28">
        <v>340000</v>
      </c>
      <c r="J40" s="53">
        <v>44013</v>
      </c>
      <c r="K40" s="53">
        <v>44377</v>
      </c>
      <c r="L40" s="19">
        <v>0</v>
      </c>
      <c r="M40" s="19">
        <f>I40-L40</f>
        <v>340000</v>
      </c>
      <c r="N40" s="103">
        <v>44166</v>
      </c>
      <c r="O40" s="82" t="s">
        <v>10</v>
      </c>
    </row>
    <row r="41" spans="1:15" s="13" customFormat="1" ht="31.5" x14ac:dyDescent="0.25">
      <c r="A41" s="76">
        <v>580</v>
      </c>
      <c r="B41" s="14" t="s">
        <v>48</v>
      </c>
      <c r="C41" s="15">
        <v>97.028999999999996</v>
      </c>
      <c r="D41" s="14" t="s">
        <v>52</v>
      </c>
      <c r="E41" s="15" t="s">
        <v>12</v>
      </c>
      <c r="F41" s="27" t="s">
        <v>53</v>
      </c>
      <c r="G41" s="21" t="s">
        <v>54</v>
      </c>
      <c r="H41" s="19">
        <v>4142564.66</v>
      </c>
      <c r="I41" s="28">
        <v>17459337.09</v>
      </c>
      <c r="J41" s="53">
        <v>41750</v>
      </c>
      <c r="K41" s="53">
        <v>43861</v>
      </c>
      <c r="L41" s="19">
        <v>15337065.9</v>
      </c>
      <c r="M41" s="19">
        <f>I41-L41</f>
        <v>2122271.1899999995</v>
      </c>
      <c r="N41" s="103">
        <v>44166</v>
      </c>
      <c r="O41" s="82" t="s">
        <v>96</v>
      </c>
    </row>
    <row r="42" spans="1:15" s="13" customFormat="1" ht="31.5" x14ac:dyDescent="0.25">
      <c r="A42" s="76">
        <v>580</v>
      </c>
      <c r="B42" s="14" t="s">
        <v>48</v>
      </c>
      <c r="C42" s="15">
        <v>97.028999999999996</v>
      </c>
      <c r="D42" s="14" t="s">
        <v>52</v>
      </c>
      <c r="E42" s="15" t="s">
        <v>12</v>
      </c>
      <c r="F42" s="27" t="s">
        <v>53</v>
      </c>
      <c r="G42" s="21" t="s">
        <v>55</v>
      </c>
      <c r="H42" s="19">
        <v>1231541.42</v>
      </c>
      <c r="I42" s="28">
        <v>33404327.500000004</v>
      </c>
      <c r="J42" s="53">
        <v>42153</v>
      </c>
      <c r="K42" s="53">
        <v>44499</v>
      </c>
      <c r="L42" s="19">
        <v>9276605.9900000002</v>
      </c>
      <c r="M42" s="19">
        <f>I42-L42</f>
        <v>24127721.510000005</v>
      </c>
      <c r="N42" s="103">
        <v>44166</v>
      </c>
      <c r="O42" s="82" t="s">
        <v>10</v>
      </c>
    </row>
    <row r="43" spans="1:15" s="13" customFormat="1" ht="31.5" x14ac:dyDescent="0.25">
      <c r="A43" s="76">
        <v>580</v>
      </c>
      <c r="B43" s="14" t="s">
        <v>48</v>
      </c>
      <c r="C43" s="15">
        <v>97.028999999999996</v>
      </c>
      <c r="D43" s="14" t="s">
        <v>52</v>
      </c>
      <c r="E43" s="15" t="s">
        <v>12</v>
      </c>
      <c r="F43" s="27" t="s">
        <v>53</v>
      </c>
      <c r="G43" s="21" t="s">
        <v>56</v>
      </c>
      <c r="H43" s="19">
        <v>6998979.9100000001</v>
      </c>
      <c r="I43" s="28">
        <v>48483110.470000006</v>
      </c>
      <c r="J43" s="53">
        <v>42444</v>
      </c>
      <c r="K43" s="53">
        <v>44438</v>
      </c>
      <c r="L43" s="19">
        <v>10970155.869999999</v>
      </c>
      <c r="M43" s="19">
        <f>I43-L43</f>
        <v>37512954.600000009</v>
      </c>
      <c r="N43" s="103">
        <v>44166</v>
      </c>
      <c r="O43" s="82" t="s">
        <v>10</v>
      </c>
    </row>
    <row r="44" spans="1:15" s="13" customFormat="1" ht="31.5" x14ac:dyDescent="0.25">
      <c r="A44" s="76">
        <v>580</v>
      </c>
      <c r="B44" s="14" t="s">
        <v>48</v>
      </c>
      <c r="C44" s="15">
        <v>97.028999999999996</v>
      </c>
      <c r="D44" s="14" t="s">
        <v>52</v>
      </c>
      <c r="E44" s="15" t="s">
        <v>12</v>
      </c>
      <c r="F44" s="27" t="s">
        <v>53</v>
      </c>
      <c r="G44" s="21" t="s">
        <v>57</v>
      </c>
      <c r="H44" s="19">
        <v>259376</v>
      </c>
      <c r="I44" s="28">
        <v>29732031.949999999</v>
      </c>
      <c r="J44" s="53">
        <v>42961</v>
      </c>
      <c r="K44" s="53">
        <v>44276</v>
      </c>
      <c r="L44" s="19">
        <v>7584600.3600000003</v>
      </c>
      <c r="M44" s="19">
        <f>I44-L44</f>
        <v>22147431.59</v>
      </c>
      <c r="N44" s="103">
        <v>44166</v>
      </c>
      <c r="O44" s="82" t="s">
        <v>10</v>
      </c>
    </row>
    <row r="45" spans="1:15" s="13" customFormat="1" ht="31.5" x14ac:dyDescent="0.25">
      <c r="A45" s="76">
        <v>580</v>
      </c>
      <c r="B45" s="14" t="s">
        <v>48</v>
      </c>
      <c r="C45" s="15">
        <v>97.028999999999996</v>
      </c>
      <c r="D45" s="14" t="s">
        <v>52</v>
      </c>
      <c r="E45" s="15" t="s">
        <v>12</v>
      </c>
      <c r="F45" s="27" t="s">
        <v>53</v>
      </c>
      <c r="G45" s="21" t="s">
        <v>58</v>
      </c>
      <c r="H45" s="19">
        <v>971503</v>
      </c>
      <c r="I45" s="28">
        <v>29484195.539999999</v>
      </c>
      <c r="J45" s="53">
        <v>43374</v>
      </c>
      <c r="K45" s="53">
        <v>44730</v>
      </c>
      <c r="L45" s="19">
        <v>0</v>
      </c>
      <c r="M45" s="19">
        <f>I45-L45</f>
        <v>29484195.539999999</v>
      </c>
      <c r="N45" s="103">
        <v>44166</v>
      </c>
      <c r="O45" s="82" t="s">
        <v>10</v>
      </c>
    </row>
    <row r="46" spans="1:15" s="29" customFormat="1" ht="31.5" x14ac:dyDescent="0.25">
      <c r="A46" s="76">
        <v>580</v>
      </c>
      <c r="B46" s="14" t="s">
        <v>48</v>
      </c>
      <c r="C46" s="15">
        <v>97.028999999999996</v>
      </c>
      <c r="D46" s="14" t="s">
        <v>52</v>
      </c>
      <c r="E46" s="15" t="s">
        <v>12</v>
      </c>
      <c r="F46" s="27" t="s">
        <v>53</v>
      </c>
      <c r="G46" s="21" t="s">
        <v>98</v>
      </c>
      <c r="H46" s="19">
        <v>429159.2</v>
      </c>
      <c r="I46" s="28">
        <v>3368345.74</v>
      </c>
      <c r="J46" s="53">
        <v>44090</v>
      </c>
      <c r="K46" s="53">
        <v>45184</v>
      </c>
      <c r="L46" s="19">
        <v>0</v>
      </c>
      <c r="M46" s="19">
        <f>I46-L46</f>
        <v>3368345.74</v>
      </c>
      <c r="N46" s="103">
        <v>44166</v>
      </c>
      <c r="O46" s="82" t="s">
        <v>10</v>
      </c>
    </row>
    <row r="47" spans="1:15" s="29" customFormat="1" ht="31.5" x14ac:dyDescent="0.25">
      <c r="A47" s="76">
        <v>580</v>
      </c>
      <c r="B47" s="14" t="s">
        <v>48</v>
      </c>
      <c r="C47" s="15">
        <v>97.045000000000002</v>
      </c>
      <c r="D47" s="14" t="s">
        <v>13</v>
      </c>
      <c r="E47" s="15" t="s">
        <v>12</v>
      </c>
      <c r="F47" s="27" t="s">
        <v>59</v>
      </c>
      <c r="G47" s="21" t="s">
        <v>60</v>
      </c>
      <c r="H47" s="19">
        <v>151089</v>
      </c>
      <c r="I47" s="28">
        <v>151089</v>
      </c>
      <c r="J47" s="53">
        <v>43374</v>
      </c>
      <c r="K47" s="53">
        <v>44104</v>
      </c>
      <c r="L47" s="19">
        <v>151089</v>
      </c>
      <c r="M47" s="19">
        <f>I47-L47</f>
        <v>0</v>
      </c>
      <c r="N47" s="103">
        <v>44166</v>
      </c>
      <c r="O47" s="82" t="s">
        <v>96</v>
      </c>
    </row>
    <row r="48" spans="1:15" s="29" customFormat="1" ht="31.5" x14ac:dyDescent="0.25">
      <c r="A48" s="76">
        <v>580</v>
      </c>
      <c r="B48" s="14" t="s">
        <v>48</v>
      </c>
      <c r="C48" s="15">
        <v>97.045000000000002</v>
      </c>
      <c r="D48" s="14" t="s">
        <v>13</v>
      </c>
      <c r="E48" s="15" t="s">
        <v>12</v>
      </c>
      <c r="F48" s="27" t="s">
        <v>59</v>
      </c>
      <c r="G48" s="21" t="s">
        <v>61</v>
      </c>
      <c r="H48" s="19">
        <v>97931</v>
      </c>
      <c r="I48" s="28">
        <v>97931</v>
      </c>
      <c r="J48" s="53">
        <v>43739</v>
      </c>
      <c r="K48" s="53">
        <v>44469</v>
      </c>
      <c r="L48" s="19">
        <v>21541.75</v>
      </c>
      <c r="M48" s="19">
        <f>I48-L48</f>
        <v>76389.25</v>
      </c>
      <c r="N48" s="103">
        <v>44166</v>
      </c>
      <c r="O48" s="82" t="s">
        <v>10</v>
      </c>
    </row>
    <row r="49" spans="1:15" s="29" customFormat="1" ht="31.5" x14ac:dyDescent="0.25">
      <c r="A49" s="76">
        <v>580</v>
      </c>
      <c r="B49" s="14" t="s">
        <v>48</v>
      </c>
      <c r="C49" s="15">
        <v>97.045000000000002</v>
      </c>
      <c r="D49" s="14" t="s">
        <v>13</v>
      </c>
      <c r="E49" s="15" t="s">
        <v>12</v>
      </c>
      <c r="F49" s="27" t="s">
        <v>59</v>
      </c>
      <c r="G49" s="21" t="s">
        <v>62</v>
      </c>
      <c r="H49" s="19">
        <v>50000</v>
      </c>
      <c r="I49" s="28">
        <v>50000</v>
      </c>
      <c r="J49" s="53">
        <v>43739</v>
      </c>
      <c r="K49" s="53">
        <v>44469</v>
      </c>
      <c r="L49" s="19">
        <v>44176.31</v>
      </c>
      <c r="M49" s="19">
        <f>I49-L49</f>
        <v>5823.6900000000023</v>
      </c>
      <c r="N49" s="103">
        <v>44166</v>
      </c>
      <c r="O49" s="82" t="s">
        <v>96</v>
      </c>
    </row>
    <row r="50" spans="1:15" s="29" customFormat="1" ht="31.5" x14ac:dyDescent="0.25">
      <c r="A50" s="76">
        <v>580</v>
      </c>
      <c r="B50" s="14" t="s">
        <v>48</v>
      </c>
      <c r="C50" s="15">
        <v>97.045000000000002</v>
      </c>
      <c r="D50" s="14" t="s">
        <v>13</v>
      </c>
      <c r="E50" s="15" t="s">
        <v>12</v>
      </c>
      <c r="F50" s="27" t="s">
        <v>59</v>
      </c>
      <c r="G50" s="21" t="s">
        <v>63</v>
      </c>
      <c r="H50" s="19">
        <v>399419</v>
      </c>
      <c r="I50" s="28">
        <v>399419</v>
      </c>
      <c r="J50" s="53">
        <v>43739</v>
      </c>
      <c r="K50" s="53">
        <v>44834</v>
      </c>
      <c r="L50" s="19">
        <v>59836.04</v>
      </c>
      <c r="M50" s="19">
        <f>I50-L50</f>
        <v>339582.96</v>
      </c>
      <c r="N50" s="103">
        <v>44166</v>
      </c>
      <c r="O50" s="82" t="s">
        <v>10</v>
      </c>
    </row>
    <row r="51" spans="1:15" s="29" customFormat="1" ht="31.5" x14ac:dyDescent="0.25">
      <c r="A51" s="76">
        <v>580</v>
      </c>
      <c r="B51" s="14" t="s">
        <v>48</v>
      </c>
      <c r="C51" s="15">
        <v>97.045000000000002</v>
      </c>
      <c r="D51" s="14" t="s">
        <v>13</v>
      </c>
      <c r="E51" s="15" t="s">
        <v>12</v>
      </c>
      <c r="F51" s="27" t="s">
        <v>59</v>
      </c>
      <c r="G51" s="21" t="s">
        <v>64</v>
      </c>
      <c r="H51" s="19">
        <v>75000</v>
      </c>
      <c r="I51" s="28">
        <v>75000</v>
      </c>
      <c r="J51" s="53">
        <v>43739</v>
      </c>
      <c r="K51" s="53">
        <v>44469</v>
      </c>
      <c r="L51" s="19">
        <v>0</v>
      </c>
      <c r="M51" s="19">
        <f>I51-L51</f>
        <v>75000</v>
      </c>
      <c r="N51" s="103">
        <v>44166</v>
      </c>
      <c r="O51" s="82" t="s">
        <v>10</v>
      </c>
    </row>
    <row r="52" spans="1:15" s="29" customFormat="1" ht="31.5" x14ac:dyDescent="0.25">
      <c r="A52" s="76">
        <v>580</v>
      </c>
      <c r="B52" s="14" t="s">
        <v>48</v>
      </c>
      <c r="C52" s="15">
        <v>97.045000000000002</v>
      </c>
      <c r="D52" s="14" t="s">
        <v>13</v>
      </c>
      <c r="E52" s="15" t="s">
        <v>12</v>
      </c>
      <c r="F52" s="27" t="s">
        <v>59</v>
      </c>
      <c r="G52" s="21" t="s">
        <v>65</v>
      </c>
      <c r="H52" s="19">
        <v>131652</v>
      </c>
      <c r="I52" s="28">
        <v>131652</v>
      </c>
      <c r="J52" s="53">
        <v>43739</v>
      </c>
      <c r="K52" s="53">
        <v>44469</v>
      </c>
      <c r="L52" s="19">
        <v>33734.14</v>
      </c>
      <c r="M52" s="19">
        <f>I52-L52</f>
        <v>97917.86</v>
      </c>
      <c r="N52" s="103">
        <v>44166</v>
      </c>
      <c r="O52" s="82" t="s">
        <v>10</v>
      </c>
    </row>
    <row r="53" spans="1:15" s="30" customFormat="1" ht="31.5" x14ac:dyDescent="0.25">
      <c r="A53" s="76">
        <v>580</v>
      </c>
      <c r="B53" s="14" t="s">
        <v>48</v>
      </c>
      <c r="C53" s="15">
        <v>97.045000000000002</v>
      </c>
      <c r="D53" s="14" t="s">
        <v>13</v>
      </c>
      <c r="E53" s="15" t="s">
        <v>12</v>
      </c>
      <c r="F53" s="27" t="s">
        <v>59</v>
      </c>
      <c r="G53" s="21" t="s">
        <v>66</v>
      </c>
      <c r="H53" s="19">
        <v>96867</v>
      </c>
      <c r="I53" s="28">
        <v>96867</v>
      </c>
      <c r="J53" s="53">
        <v>43739</v>
      </c>
      <c r="K53" s="53">
        <v>44469</v>
      </c>
      <c r="L53" s="19">
        <v>38670.35</v>
      </c>
      <c r="M53" s="19">
        <f>I53-L53</f>
        <v>58196.65</v>
      </c>
      <c r="N53" s="103">
        <v>44166</v>
      </c>
      <c r="O53" s="82" t="s">
        <v>10</v>
      </c>
    </row>
    <row r="54" spans="1:15" s="30" customFormat="1" ht="31.5" x14ac:dyDescent="0.25">
      <c r="A54" s="76">
        <v>580</v>
      </c>
      <c r="B54" s="14" t="s">
        <v>48</v>
      </c>
      <c r="C54" s="15">
        <v>97.045000000000002</v>
      </c>
      <c r="D54" s="14" t="s">
        <v>13</v>
      </c>
      <c r="E54" s="15" t="s">
        <v>12</v>
      </c>
      <c r="F54" s="27" t="s">
        <v>59</v>
      </c>
      <c r="G54" s="21" t="s">
        <v>67</v>
      </c>
      <c r="H54" s="19">
        <v>54131</v>
      </c>
      <c r="I54" s="28">
        <v>54131</v>
      </c>
      <c r="J54" s="53">
        <v>43739</v>
      </c>
      <c r="K54" s="53">
        <v>44469</v>
      </c>
      <c r="L54" s="19">
        <v>35237.949999999997</v>
      </c>
      <c r="M54" s="19">
        <f>I54-L54</f>
        <v>18893.050000000003</v>
      </c>
      <c r="N54" s="103">
        <v>44166</v>
      </c>
      <c r="O54" s="82" t="s">
        <v>10</v>
      </c>
    </row>
    <row r="55" spans="1:15" s="30" customFormat="1" ht="31.5" x14ac:dyDescent="0.25">
      <c r="A55" s="76">
        <v>580</v>
      </c>
      <c r="B55" s="14" t="s">
        <v>48</v>
      </c>
      <c r="C55" s="15">
        <v>97.045000000000002</v>
      </c>
      <c r="D55" s="14" t="s">
        <v>13</v>
      </c>
      <c r="E55" s="15" t="s">
        <v>12</v>
      </c>
      <c r="F55" s="27" t="s">
        <v>59</v>
      </c>
      <c r="G55" s="21" t="s">
        <v>192</v>
      </c>
      <c r="H55" s="19">
        <v>1085286</v>
      </c>
      <c r="I55" s="28">
        <v>1085286</v>
      </c>
      <c r="J55" s="53">
        <v>44105</v>
      </c>
      <c r="K55" s="53">
        <v>44834</v>
      </c>
      <c r="L55" s="19">
        <v>0</v>
      </c>
      <c r="M55" s="19">
        <f>I55-L55</f>
        <v>1085286</v>
      </c>
      <c r="N55" s="103">
        <v>44166</v>
      </c>
      <c r="O55" s="82" t="s">
        <v>10</v>
      </c>
    </row>
    <row r="56" spans="1:15" s="30" customFormat="1" ht="31.5" x14ac:dyDescent="0.25">
      <c r="A56" s="76">
        <v>580</v>
      </c>
      <c r="B56" s="14" t="s">
        <v>48</v>
      </c>
      <c r="C56" s="15">
        <v>97.045000000000002</v>
      </c>
      <c r="D56" s="14" t="s">
        <v>13</v>
      </c>
      <c r="E56" s="15" t="s">
        <v>12</v>
      </c>
      <c r="F56" s="27" t="s">
        <v>59</v>
      </c>
      <c r="G56" s="21" t="s">
        <v>193</v>
      </c>
      <c r="H56" s="19">
        <v>1173790</v>
      </c>
      <c r="I56" s="28">
        <v>1173790</v>
      </c>
      <c r="J56" s="53">
        <v>44105</v>
      </c>
      <c r="K56" s="53">
        <v>44834</v>
      </c>
      <c r="L56" s="19">
        <v>0</v>
      </c>
      <c r="M56" s="19">
        <f>I56-L56</f>
        <v>1173790</v>
      </c>
      <c r="N56" s="103">
        <v>44166</v>
      </c>
      <c r="O56" s="82" t="s">
        <v>10</v>
      </c>
    </row>
    <row r="57" spans="1:15" s="30" customFormat="1" ht="31.5" x14ac:dyDescent="0.25">
      <c r="A57" s="76">
        <v>580</v>
      </c>
      <c r="B57" s="14" t="s">
        <v>48</v>
      </c>
      <c r="C57" s="15">
        <v>97.045000000000002</v>
      </c>
      <c r="D57" s="14" t="s">
        <v>13</v>
      </c>
      <c r="E57" s="15" t="s">
        <v>12</v>
      </c>
      <c r="F57" s="27" t="s">
        <v>59</v>
      </c>
      <c r="G57" s="21" t="s">
        <v>194</v>
      </c>
      <c r="H57" s="19">
        <v>50000</v>
      </c>
      <c r="I57" s="28">
        <v>50000</v>
      </c>
      <c r="J57" s="53">
        <v>44105</v>
      </c>
      <c r="K57" s="53">
        <v>44834</v>
      </c>
      <c r="L57" s="19">
        <v>0</v>
      </c>
      <c r="M57" s="19">
        <f>I57-L57</f>
        <v>50000</v>
      </c>
      <c r="N57" s="103">
        <v>44166</v>
      </c>
      <c r="O57" s="82" t="s">
        <v>10</v>
      </c>
    </row>
    <row r="58" spans="1:15" s="30" customFormat="1" ht="236.25" x14ac:dyDescent="0.25">
      <c r="A58" s="77">
        <v>582</v>
      </c>
      <c r="B58" s="32" t="s">
        <v>69</v>
      </c>
      <c r="C58" s="33">
        <v>21.015000000000001</v>
      </c>
      <c r="D58" s="34" t="s">
        <v>70</v>
      </c>
      <c r="E58" s="33" t="s">
        <v>71</v>
      </c>
      <c r="F58" s="32" t="s">
        <v>99</v>
      </c>
      <c r="G58" s="31" t="s">
        <v>100</v>
      </c>
      <c r="H58" s="35">
        <v>27108813</v>
      </c>
      <c r="I58" s="35">
        <v>27108813</v>
      </c>
      <c r="J58" s="36">
        <v>43647</v>
      </c>
      <c r="K58" s="36">
        <v>45473</v>
      </c>
      <c r="L58" s="35">
        <v>58745.599999999999</v>
      </c>
      <c r="M58" s="37">
        <f>+I58-L58</f>
        <v>27050067.399999999</v>
      </c>
      <c r="N58" s="38">
        <v>44165</v>
      </c>
      <c r="O58" s="83" t="s">
        <v>10</v>
      </c>
    </row>
    <row r="59" spans="1:15" s="30" customFormat="1" ht="173.25" x14ac:dyDescent="0.25">
      <c r="A59" s="77">
        <v>582</v>
      </c>
      <c r="B59" s="32" t="s">
        <v>69</v>
      </c>
      <c r="C59" s="33">
        <v>21.015000000000001</v>
      </c>
      <c r="D59" s="34" t="s">
        <v>70</v>
      </c>
      <c r="E59" s="33" t="s">
        <v>71</v>
      </c>
      <c r="F59" s="34" t="s">
        <v>101</v>
      </c>
      <c r="G59" s="31" t="s">
        <v>72</v>
      </c>
      <c r="H59" s="35">
        <v>4036238</v>
      </c>
      <c r="I59" s="35">
        <v>6230588</v>
      </c>
      <c r="J59" s="36">
        <v>42217</v>
      </c>
      <c r="K59" s="36">
        <v>44196</v>
      </c>
      <c r="L59" s="35">
        <v>5114949.08</v>
      </c>
      <c r="M59" s="37">
        <f>+I59-L59</f>
        <v>1115638.92</v>
      </c>
      <c r="N59" s="38">
        <v>44165</v>
      </c>
      <c r="O59" s="83" t="s">
        <v>10</v>
      </c>
    </row>
    <row r="60" spans="1:15" s="30" customFormat="1" ht="94.5" x14ac:dyDescent="0.25">
      <c r="A60" s="77">
        <v>582</v>
      </c>
      <c r="B60" s="32" t="s">
        <v>69</v>
      </c>
      <c r="C60" s="33">
        <v>97.040999999999997</v>
      </c>
      <c r="D60" s="34" t="s">
        <v>73</v>
      </c>
      <c r="E60" s="33" t="s">
        <v>12</v>
      </c>
      <c r="F60" s="34" t="s">
        <v>74</v>
      </c>
      <c r="G60" s="31" t="s">
        <v>75</v>
      </c>
      <c r="H60" s="35">
        <v>574647</v>
      </c>
      <c r="I60" s="35">
        <v>574647</v>
      </c>
      <c r="J60" s="36">
        <v>43723</v>
      </c>
      <c r="K60" s="36">
        <v>44818</v>
      </c>
      <c r="L60" s="37">
        <v>0</v>
      </c>
      <c r="M60" s="37">
        <f>+I60-L60</f>
        <v>574647</v>
      </c>
      <c r="N60" s="38">
        <v>44165</v>
      </c>
      <c r="O60" s="83" t="s">
        <v>10</v>
      </c>
    </row>
    <row r="61" spans="1:15" s="39" customFormat="1" ht="94.5" x14ac:dyDescent="0.25">
      <c r="A61" s="77">
        <v>582</v>
      </c>
      <c r="B61" s="32" t="s">
        <v>69</v>
      </c>
      <c r="C61" s="33">
        <v>97.040999999999997</v>
      </c>
      <c r="D61" s="34" t="s">
        <v>73</v>
      </c>
      <c r="E61" s="33" t="s">
        <v>12</v>
      </c>
      <c r="F61" s="34" t="s">
        <v>102</v>
      </c>
      <c r="G61" s="31" t="s">
        <v>103</v>
      </c>
      <c r="H61" s="37">
        <v>987217</v>
      </c>
      <c r="I61" s="37">
        <v>987217</v>
      </c>
      <c r="J61" s="36">
        <v>44075</v>
      </c>
      <c r="K61" s="36">
        <v>45169</v>
      </c>
      <c r="L61" s="37">
        <v>0</v>
      </c>
      <c r="M61" s="37">
        <f>+I61-L61</f>
        <v>987217</v>
      </c>
      <c r="N61" s="38">
        <v>44165</v>
      </c>
      <c r="O61" s="83" t="s">
        <v>10</v>
      </c>
    </row>
    <row r="62" spans="1:15" s="39" customFormat="1" ht="15.75" x14ac:dyDescent="0.25">
      <c r="A62" s="76">
        <v>592</v>
      </c>
      <c r="B62" s="14" t="s">
        <v>24</v>
      </c>
      <c r="C62" s="15">
        <v>10.916</v>
      </c>
      <c r="D62" s="17" t="s">
        <v>25</v>
      </c>
      <c r="E62" s="15" t="s">
        <v>12</v>
      </c>
      <c r="F62" s="16" t="s">
        <v>26</v>
      </c>
      <c r="G62" s="21" t="s">
        <v>76</v>
      </c>
      <c r="H62" s="19">
        <v>4467650</v>
      </c>
      <c r="I62" s="19">
        <v>6007650</v>
      </c>
      <c r="J62" s="53">
        <v>41884</v>
      </c>
      <c r="K62" s="53">
        <v>44377</v>
      </c>
      <c r="L62" s="19">
        <v>3844104.55</v>
      </c>
      <c r="M62" s="19">
        <f t="shared" ref="M62:M72" si="1">I62-L62</f>
        <v>2163545.4500000002</v>
      </c>
      <c r="N62" s="103">
        <v>44256</v>
      </c>
      <c r="O62" s="82" t="s">
        <v>10</v>
      </c>
    </row>
    <row r="63" spans="1:15" s="39" customFormat="1" ht="15.75" x14ac:dyDescent="0.25">
      <c r="A63" s="76">
        <v>592</v>
      </c>
      <c r="B63" s="14" t="s">
        <v>24</v>
      </c>
      <c r="C63" s="15">
        <v>10.916</v>
      </c>
      <c r="D63" s="17" t="s">
        <v>25</v>
      </c>
      <c r="E63" s="15" t="s">
        <v>12</v>
      </c>
      <c r="F63" s="16" t="s">
        <v>26</v>
      </c>
      <c r="G63" s="21" t="s">
        <v>77</v>
      </c>
      <c r="H63" s="19">
        <v>204200</v>
      </c>
      <c r="I63" s="19">
        <v>2104200</v>
      </c>
      <c r="J63" s="53">
        <v>42151</v>
      </c>
      <c r="K63" s="100">
        <v>44377</v>
      </c>
      <c r="L63" s="19">
        <v>1054593.72</v>
      </c>
      <c r="M63" s="19">
        <f t="shared" si="1"/>
        <v>1049606.28</v>
      </c>
      <c r="N63" s="103">
        <v>44256</v>
      </c>
      <c r="O63" s="82" t="s">
        <v>10</v>
      </c>
    </row>
    <row r="64" spans="1:15" s="39" customFormat="1" ht="15.75" x14ac:dyDescent="0.25">
      <c r="A64" s="76">
        <v>592</v>
      </c>
      <c r="B64" s="14" t="s">
        <v>24</v>
      </c>
      <c r="C64" s="15">
        <v>10.916</v>
      </c>
      <c r="D64" s="17" t="s">
        <v>25</v>
      </c>
      <c r="E64" s="15" t="s">
        <v>12</v>
      </c>
      <c r="F64" s="16" t="s">
        <v>26</v>
      </c>
      <c r="G64" s="21" t="s">
        <v>78</v>
      </c>
      <c r="H64" s="19">
        <v>514000</v>
      </c>
      <c r="I64" s="19">
        <v>11852000</v>
      </c>
      <c r="J64" s="53">
        <v>42557</v>
      </c>
      <c r="K64" s="53">
        <v>44561</v>
      </c>
      <c r="L64" s="19">
        <v>1272026.58</v>
      </c>
      <c r="M64" s="19">
        <f t="shared" si="1"/>
        <v>10579973.42</v>
      </c>
      <c r="N64" s="103">
        <v>44256</v>
      </c>
      <c r="O64" s="82" t="s">
        <v>10</v>
      </c>
    </row>
    <row r="65" spans="1:15" s="39" customFormat="1" ht="15.75" x14ac:dyDescent="0.25">
      <c r="A65" s="76">
        <v>592</v>
      </c>
      <c r="B65" s="14" t="s">
        <v>24</v>
      </c>
      <c r="C65" s="15">
        <v>10.916</v>
      </c>
      <c r="D65" s="17" t="s">
        <v>25</v>
      </c>
      <c r="E65" s="15" t="s">
        <v>12</v>
      </c>
      <c r="F65" s="16" t="s">
        <v>26</v>
      </c>
      <c r="G65" s="21" t="s">
        <v>79</v>
      </c>
      <c r="H65" s="19">
        <v>631600</v>
      </c>
      <c r="I65" s="19">
        <v>3110900</v>
      </c>
      <c r="J65" s="53">
        <v>42984</v>
      </c>
      <c r="K65" s="53">
        <v>44926</v>
      </c>
      <c r="L65" s="19">
        <v>75527.02</v>
      </c>
      <c r="M65" s="19">
        <f t="shared" si="1"/>
        <v>3035372.98</v>
      </c>
      <c r="N65" s="103">
        <v>44256</v>
      </c>
      <c r="O65" s="82" t="s">
        <v>10</v>
      </c>
    </row>
    <row r="66" spans="1:15" s="39" customFormat="1" ht="15.75" x14ac:dyDescent="0.25">
      <c r="A66" s="76">
        <v>592</v>
      </c>
      <c r="B66" s="14" t="s">
        <v>24</v>
      </c>
      <c r="C66" s="15">
        <v>10.916</v>
      </c>
      <c r="D66" s="17" t="s">
        <v>25</v>
      </c>
      <c r="E66" s="15" t="s">
        <v>12</v>
      </c>
      <c r="F66" s="16" t="s">
        <v>26</v>
      </c>
      <c r="G66" s="21" t="s">
        <v>80</v>
      </c>
      <c r="H66" s="19">
        <v>832300</v>
      </c>
      <c r="I66" s="19">
        <v>5331300</v>
      </c>
      <c r="J66" s="53">
        <v>42984</v>
      </c>
      <c r="K66" s="53">
        <v>44926</v>
      </c>
      <c r="L66" s="19">
        <v>543476.06999999995</v>
      </c>
      <c r="M66" s="19">
        <f t="shared" si="1"/>
        <v>4787823.93</v>
      </c>
      <c r="N66" s="103">
        <v>44256</v>
      </c>
      <c r="O66" s="82" t="s">
        <v>10</v>
      </c>
    </row>
    <row r="67" spans="1:15" s="39" customFormat="1" ht="15.75" x14ac:dyDescent="0.25">
      <c r="A67" s="76">
        <v>592</v>
      </c>
      <c r="B67" s="14" t="s">
        <v>24</v>
      </c>
      <c r="C67" s="15">
        <v>10.916</v>
      </c>
      <c r="D67" s="17" t="s">
        <v>25</v>
      </c>
      <c r="E67" s="15" t="s">
        <v>12</v>
      </c>
      <c r="F67" s="16" t="s">
        <v>26</v>
      </c>
      <c r="G67" s="21" t="s">
        <v>81</v>
      </c>
      <c r="H67" s="19">
        <v>318000</v>
      </c>
      <c r="I67" s="19">
        <v>1607632</v>
      </c>
      <c r="J67" s="53">
        <v>42971</v>
      </c>
      <c r="K67" s="53">
        <v>44834</v>
      </c>
      <c r="L67" s="19">
        <v>37363.54</v>
      </c>
      <c r="M67" s="19">
        <f t="shared" si="1"/>
        <v>1570268.46</v>
      </c>
      <c r="N67" s="103">
        <v>44256</v>
      </c>
      <c r="O67" s="82" t="s">
        <v>10</v>
      </c>
    </row>
    <row r="68" spans="1:15" s="39" customFormat="1" ht="15.75" x14ac:dyDescent="0.25">
      <c r="A68" s="76">
        <v>592</v>
      </c>
      <c r="B68" s="14" t="s">
        <v>24</v>
      </c>
      <c r="C68" s="15">
        <v>10.916</v>
      </c>
      <c r="D68" s="17" t="s">
        <v>25</v>
      </c>
      <c r="E68" s="15" t="s">
        <v>12</v>
      </c>
      <c r="F68" s="16" t="s">
        <v>26</v>
      </c>
      <c r="G68" s="21" t="s">
        <v>82</v>
      </c>
      <c r="H68" s="19">
        <v>1000000</v>
      </c>
      <c r="I68" s="19">
        <v>12474160.199999999</v>
      </c>
      <c r="J68" s="53">
        <v>42971</v>
      </c>
      <c r="K68" s="53">
        <v>44926</v>
      </c>
      <c r="L68" s="19">
        <v>1679118.8</v>
      </c>
      <c r="M68" s="19">
        <f t="shared" si="1"/>
        <v>10795041.399999999</v>
      </c>
      <c r="N68" s="103">
        <v>44256</v>
      </c>
      <c r="O68" s="82" t="s">
        <v>10</v>
      </c>
    </row>
    <row r="69" spans="1:15" s="39" customFormat="1" ht="15.75" x14ac:dyDescent="0.25">
      <c r="A69" s="76">
        <v>592</v>
      </c>
      <c r="B69" s="14" t="s">
        <v>24</v>
      </c>
      <c r="C69" s="15">
        <v>10.916</v>
      </c>
      <c r="D69" s="17" t="s">
        <v>25</v>
      </c>
      <c r="E69" s="15" t="s">
        <v>12</v>
      </c>
      <c r="F69" s="16" t="s">
        <v>26</v>
      </c>
      <c r="G69" s="21" t="s">
        <v>83</v>
      </c>
      <c r="H69" s="19">
        <v>756800</v>
      </c>
      <c r="I69" s="19">
        <v>5268600</v>
      </c>
      <c r="J69" s="53">
        <v>42971</v>
      </c>
      <c r="K69" s="53">
        <v>44926</v>
      </c>
      <c r="L69" s="19">
        <v>107222.75</v>
      </c>
      <c r="M69" s="19">
        <f t="shared" si="1"/>
        <v>5161377.25</v>
      </c>
      <c r="N69" s="103">
        <v>44256</v>
      </c>
      <c r="O69" s="82" t="s">
        <v>10</v>
      </c>
    </row>
    <row r="70" spans="1:15" s="39" customFormat="1" ht="15.75" x14ac:dyDescent="0.25">
      <c r="A70" s="76">
        <v>592</v>
      </c>
      <c r="B70" s="14" t="s">
        <v>24</v>
      </c>
      <c r="C70" s="15">
        <v>10.916</v>
      </c>
      <c r="D70" s="17" t="s">
        <v>25</v>
      </c>
      <c r="E70" s="15" t="s">
        <v>12</v>
      </c>
      <c r="F70" s="16" t="s">
        <v>26</v>
      </c>
      <c r="G70" s="21" t="s">
        <v>84</v>
      </c>
      <c r="H70" s="19">
        <v>217000</v>
      </c>
      <c r="I70" s="19">
        <v>3174400</v>
      </c>
      <c r="J70" s="53">
        <v>42971</v>
      </c>
      <c r="K70" s="53">
        <v>44834</v>
      </c>
      <c r="L70" s="19">
        <v>216979.04</v>
      </c>
      <c r="M70" s="19">
        <f t="shared" si="1"/>
        <v>2957420.96</v>
      </c>
      <c r="N70" s="103">
        <v>44256</v>
      </c>
      <c r="O70" s="82" t="s">
        <v>10</v>
      </c>
    </row>
    <row r="71" spans="1:15" s="39" customFormat="1" ht="15.75" x14ac:dyDescent="0.25">
      <c r="A71" s="76">
        <v>592</v>
      </c>
      <c r="B71" s="14" t="s">
        <v>24</v>
      </c>
      <c r="C71" s="15">
        <v>10.916</v>
      </c>
      <c r="D71" s="17" t="s">
        <v>25</v>
      </c>
      <c r="E71" s="15" t="s">
        <v>12</v>
      </c>
      <c r="F71" s="16" t="s">
        <v>26</v>
      </c>
      <c r="G71" s="21" t="s">
        <v>85</v>
      </c>
      <c r="H71" s="19">
        <v>406000</v>
      </c>
      <c r="I71" s="19">
        <v>1846000</v>
      </c>
      <c r="J71" s="53">
        <v>42972</v>
      </c>
      <c r="K71" s="53">
        <v>44561</v>
      </c>
      <c r="L71" s="19">
        <v>697648.34</v>
      </c>
      <c r="M71" s="19">
        <f t="shared" si="1"/>
        <v>1148351.6600000001</v>
      </c>
      <c r="N71" s="103">
        <v>44256</v>
      </c>
      <c r="O71" s="82" t="s">
        <v>10</v>
      </c>
    </row>
    <row r="72" spans="1:15" s="39" customFormat="1" ht="15.75" x14ac:dyDescent="0.25">
      <c r="A72" s="76">
        <v>592</v>
      </c>
      <c r="B72" s="14" t="s">
        <v>24</v>
      </c>
      <c r="C72" s="15">
        <v>10.916</v>
      </c>
      <c r="D72" s="17" t="s">
        <v>25</v>
      </c>
      <c r="E72" s="15" t="s">
        <v>12</v>
      </c>
      <c r="F72" s="16" t="s">
        <v>26</v>
      </c>
      <c r="G72" s="21" t="s">
        <v>86</v>
      </c>
      <c r="H72" s="19">
        <v>740000</v>
      </c>
      <c r="I72" s="19">
        <v>740000</v>
      </c>
      <c r="J72" s="53">
        <v>43643</v>
      </c>
      <c r="K72" s="100">
        <v>44104</v>
      </c>
      <c r="L72" s="19">
        <v>738135.75</v>
      </c>
      <c r="M72" s="19">
        <f t="shared" si="1"/>
        <v>1864.25</v>
      </c>
      <c r="N72" s="103">
        <v>44256</v>
      </c>
      <c r="O72" s="92" t="s">
        <v>96</v>
      </c>
    </row>
    <row r="73" spans="1:15" s="39" customFormat="1" ht="15.75" x14ac:dyDescent="0.25">
      <c r="A73" s="76">
        <v>592</v>
      </c>
      <c r="B73" s="14" t="s">
        <v>24</v>
      </c>
      <c r="C73" s="15">
        <v>10.916</v>
      </c>
      <c r="D73" s="17" t="s">
        <v>25</v>
      </c>
      <c r="E73" s="15" t="s">
        <v>12</v>
      </c>
      <c r="F73" s="16" t="s">
        <v>26</v>
      </c>
      <c r="G73" s="21" t="s">
        <v>87</v>
      </c>
      <c r="H73" s="19">
        <v>325000</v>
      </c>
      <c r="I73" s="19">
        <v>325000</v>
      </c>
      <c r="J73" s="53">
        <v>43700</v>
      </c>
      <c r="K73" s="53">
        <v>44469</v>
      </c>
      <c r="L73" s="19">
        <v>142640.44</v>
      </c>
      <c r="M73" s="19">
        <f>I73-L73</f>
        <v>182359.56</v>
      </c>
      <c r="N73" s="103">
        <v>44256</v>
      </c>
      <c r="O73" s="82" t="s">
        <v>10</v>
      </c>
    </row>
    <row r="74" spans="1:15" s="39" customFormat="1" ht="15.75" x14ac:dyDescent="0.25">
      <c r="A74" s="76">
        <v>592</v>
      </c>
      <c r="B74" s="14" t="s">
        <v>24</v>
      </c>
      <c r="C74" s="15">
        <v>10.916</v>
      </c>
      <c r="D74" s="17" t="s">
        <v>25</v>
      </c>
      <c r="E74" s="15" t="s">
        <v>12</v>
      </c>
      <c r="F74" s="16" t="s">
        <v>26</v>
      </c>
      <c r="G74" s="21" t="s">
        <v>88</v>
      </c>
      <c r="H74" s="19">
        <v>650000</v>
      </c>
      <c r="I74" s="19">
        <v>650000</v>
      </c>
      <c r="J74" s="53">
        <v>43700</v>
      </c>
      <c r="K74" s="53">
        <v>44469</v>
      </c>
      <c r="L74" s="19">
        <v>115022.43</v>
      </c>
      <c r="M74" s="19">
        <v>534977.56999999995</v>
      </c>
      <c r="N74" s="103">
        <v>44256</v>
      </c>
      <c r="O74" s="82" t="s">
        <v>10</v>
      </c>
    </row>
    <row r="75" spans="1:15" s="39" customFormat="1" ht="15.75" x14ac:dyDescent="0.25">
      <c r="A75" s="76">
        <v>592</v>
      </c>
      <c r="B75" s="14" t="s">
        <v>24</v>
      </c>
      <c r="C75" s="15">
        <v>10.916</v>
      </c>
      <c r="D75" s="17" t="s">
        <v>25</v>
      </c>
      <c r="E75" s="15" t="s">
        <v>12</v>
      </c>
      <c r="F75" s="16" t="s">
        <v>26</v>
      </c>
      <c r="G75" s="21" t="s">
        <v>89</v>
      </c>
      <c r="H75" s="19">
        <v>350000</v>
      </c>
      <c r="I75" s="19">
        <v>350000</v>
      </c>
      <c r="J75" s="53">
        <v>43700</v>
      </c>
      <c r="K75" s="53">
        <v>44469</v>
      </c>
      <c r="L75" s="19">
        <v>40499.519999999997</v>
      </c>
      <c r="M75" s="19">
        <f>I75-L75</f>
        <v>309500.48</v>
      </c>
      <c r="N75" s="103">
        <v>44256</v>
      </c>
      <c r="O75" s="82" t="s">
        <v>10</v>
      </c>
    </row>
    <row r="76" spans="1:15" s="39" customFormat="1" ht="15.75" x14ac:dyDescent="0.25">
      <c r="A76" s="76">
        <v>592</v>
      </c>
      <c r="B76" s="14" t="s">
        <v>24</v>
      </c>
      <c r="C76" s="15">
        <v>10.916</v>
      </c>
      <c r="D76" s="17" t="s">
        <v>25</v>
      </c>
      <c r="E76" s="15" t="s">
        <v>12</v>
      </c>
      <c r="F76" s="16" t="s">
        <v>26</v>
      </c>
      <c r="G76" s="21" t="s">
        <v>90</v>
      </c>
      <c r="H76" s="19">
        <v>325000</v>
      </c>
      <c r="I76" s="19">
        <v>325000</v>
      </c>
      <c r="J76" s="53">
        <v>43700</v>
      </c>
      <c r="K76" s="53">
        <v>44469</v>
      </c>
      <c r="L76" s="19">
        <v>61223.65</v>
      </c>
      <c r="M76" s="19">
        <f>I76-L76</f>
        <v>263776.34999999998</v>
      </c>
      <c r="N76" s="103">
        <v>44256</v>
      </c>
      <c r="O76" s="82" t="s">
        <v>10</v>
      </c>
    </row>
    <row r="77" spans="1:15" s="39" customFormat="1" ht="15.75" x14ac:dyDescent="0.25">
      <c r="A77" s="76">
        <v>592</v>
      </c>
      <c r="B77" s="14" t="s">
        <v>24</v>
      </c>
      <c r="C77" s="15">
        <v>10.916</v>
      </c>
      <c r="D77" s="17" t="s">
        <v>25</v>
      </c>
      <c r="E77" s="15" t="s">
        <v>12</v>
      </c>
      <c r="F77" s="16" t="s">
        <v>26</v>
      </c>
      <c r="G77" s="21" t="s">
        <v>27</v>
      </c>
      <c r="H77" s="19">
        <v>325000</v>
      </c>
      <c r="I77" s="19">
        <v>325000</v>
      </c>
      <c r="J77" s="53">
        <v>43700</v>
      </c>
      <c r="K77" s="53">
        <v>44469</v>
      </c>
      <c r="L77" s="19">
        <v>0</v>
      </c>
      <c r="M77" s="19">
        <v>325000</v>
      </c>
      <c r="N77" s="103">
        <v>44256</v>
      </c>
      <c r="O77" s="82" t="s">
        <v>10</v>
      </c>
    </row>
    <row r="78" spans="1:15" s="39" customFormat="1" ht="15.75" x14ac:dyDescent="0.25">
      <c r="A78" s="76">
        <v>592</v>
      </c>
      <c r="B78" s="14" t="s">
        <v>24</v>
      </c>
      <c r="C78" s="15">
        <v>10.916</v>
      </c>
      <c r="D78" s="17" t="s">
        <v>25</v>
      </c>
      <c r="E78" s="21" t="s">
        <v>12</v>
      </c>
      <c r="F78" s="18" t="s">
        <v>26</v>
      </c>
      <c r="G78" s="21" t="s">
        <v>28</v>
      </c>
      <c r="H78" s="19">
        <v>325000</v>
      </c>
      <c r="I78" s="19">
        <v>325000</v>
      </c>
      <c r="J78" s="53">
        <v>43700</v>
      </c>
      <c r="K78" s="53">
        <v>44469</v>
      </c>
      <c r="L78" s="19">
        <v>102534.38</v>
      </c>
      <c r="M78" s="19">
        <f>I78-L78</f>
        <v>222465.62</v>
      </c>
      <c r="N78" s="103">
        <v>44256</v>
      </c>
      <c r="O78" s="82" t="s">
        <v>10</v>
      </c>
    </row>
    <row r="79" spans="1:15" s="40" customFormat="1" ht="15.75" x14ac:dyDescent="0.25">
      <c r="A79" s="76">
        <v>592</v>
      </c>
      <c r="B79" s="14" t="s">
        <v>24</v>
      </c>
      <c r="C79" s="15">
        <v>10.916</v>
      </c>
      <c r="D79" s="17" t="s">
        <v>25</v>
      </c>
      <c r="E79" s="21" t="s">
        <v>12</v>
      </c>
      <c r="F79" s="18" t="s">
        <v>26</v>
      </c>
      <c r="G79" s="21" t="s">
        <v>29</v>
      </c>
      <c r="H79" s="19">
        <v>325000</v>
      </c>
      <c r="I79" s="19">
        <v>325000</v>
      </c>
      <c r="J79" s="53">
        <v>43700</v>
      </c>
      <c r="K79" s="53">
        <v>44469</v>
      </c>
      <c r="L79" s="19">
        <v>30290.62</v>
      </c>
      <c r="M79" s="19">
        <f>I79-L79</f>
        <v>294709.38</v>
      </c>
      <c r="N79" s="103">
        <v>44256</v>
      </c>
      <c r="O79" s="82" t="s">
        <v>10</v>
      </c>
    </row>
    <row r="80" spans="1:15" s="40" customFormat="1" ht="15.75" x14ac:dyDescent="0.25">
      <c r="A80" s="76">
        <v>592</v>
      </c>
      <c r="B80" s="14" t="s">
        <v>24</v>
      </c>
      <c r="C80" s="15">
        <v>10.916</v>
      </c>
      <c r="D80" s="17" t="s">
        <v>25</v>
      </c>
      <c r="E80" s="21" t="s">
        <v>12</v>
      </c>
      <c r="F80" s="18" t="s">
        <v>26</v>
      </c>
      <c r="G80" s="21" t="s">
        <v>30</v>
      </c>
      <c r="H80" s="19">
        <v>325000</v>
      </c>
      <c r="I80" s="19">
        <v>325000</v>
      </c>
      <c r="J80" s="53">
        <v>43700</v>
      </c>
      <c r="K80" s="53">
        <v>44469</v>
      </c>
      <c r="L80" s="19">
        <v>155617.76999999999</v>
      </c>
      <c r="M80" s="19">
        <f>I80-L80</f>
        <v>169382.23</v>
      </c>
      <c r="N80" s="103">
        <v>44256</v>
      </c>
      <c r="O80" s="82" t="s">
        <v>10</v>
      </c>
    </row>
    <row r="81" spans="1:15" s="40" customFormat="1" ht="15.75" x14ac:dyDescent="0.25">
      <c r="A81" s="76">
        <v>592</v>
      </c>
      <c r="B81" s="14" t="s">
        <v>24</v>
      </c>
      <c r="C81" s="15">
        <v>10.94</v>
      </c>
      <c r="D81" s="14" t="s">
        <v>31</v>
      </c>
      <c r="E81" s="21" t="s">
        <v>12</v>
      </c>
      <c r="F81" s="18" t="s">
        <v>26</v>
      </c>
      <c r="G81" s="21" t="s">
        <v>32</v>
      </c>
      <c r="H81" s="19">
        <v>115000</v>
      </c>
      <c r="I81" s="19">
        <v>115000</v>
      </c>
      <c r="J81" s="53">
        <v>43700</v>
      </c>
      <c r="K81" s="53">
        <v>44211</v>
      </c>
      <c r="L81" s="19">
        <v>105456.43</v>
      </c>
      <c r="M81" s="19">
        <f>I81-L81</f>
        <v>9543.570000000007</v>
      </c>
      <c r="N81" s="103">
        <v>44256</v>
      </c>
      <c r="O81" s="82" t="s">
        <v>10</v>
      </c>
    </row>
    <row r="82" spans="1:15" s="40" customFormat="1" ht="15.75" x14ac:dyDescent="0.25">
      <c r="A82" s="76">
        <v>592</v>
      </c>
      <c r="B82" s="14" t="s">
        <v>24</v>
      </c>
      <c r="C82" s="15">
        <v>10.916</v>
      </c>
      <c r="D82" s="17" t="s">
        <v>25</v>
      </c>
      <c r="E82" s="15" t="s">
        <v>12</v>
      </c>
      <c r="F82" s="16" t="s">
        <v>26</v>
      </c>
      <c r="G82" s="21" t="s">
        <v>33</v>
      </c>
      <c r="H82" s="19">
        <v>675700</v>
      </c>
      <c r="I82" s="19">
        <v>675700</v>
      </c>
      <c r="J82" s="53">
        <v>43712</v>
      </c>
      <c r="K82" s="53">
        <v>44285</v>
      </c>
      <c r="L82" s="19">
        <v>502762.61</v>
      </c>
      <c r="M82" s="19">
        <f>I82-L82</f>
        <v>172937.39</v>
      </c>
      <c r="N82" s="103">
        <v>44256</v>
      </c>
      <c r="O82" s="82" t="s">
        <v>10</v>
      </c>
    </row>
    <row r="83" spans="1:15" s="50" customFormat="1" ht="15.75" x14ac:dyDescent="0.25">
      <c r="A83" s="78">
        <v>743</v>
      </c>
      <c r="B83" s="42" t="s">
        <v>91</v>
      </c>
      <c r="C83" s="43" t="s">
        <v>195</v>
      </c>
      <c r="D83" s="44" t="s">
        <v>196</v>
      </c>
      <c r="E83" s="45" t="s">
        <v>92</v>
      </c>
      <c r="F83" s="71" t="s">
        <v>105</v>
      </c>
      <c r="G83" s="41">
        <v>1741250</v>
      </c>
      <c r="H83" s="46">
        <v>430581</v>
      </c>
      <c r="I83" s="47">
        <v>466057</v>
      </c>
      <c r="J83" s="48">
        <v>43174</v>
      </c>
      <c r="K83" s="48">
        <v>44255</v>
      </c>
      <c r="L83" s="47">
        <v>178415.73</v>
      </c>
      <c r="M83" s="47">
        <f>I83-L83</f>
        <v>287641.27</v>
      </c>
      <c r="N83" s="49" t="s">
        <v>177</v>
      </c>
      <c r="O83" s="84" t="s">
        <v>10</v>
      </c>
    </row>
    <row r="84" spans="1:15" s="50" customFormat="1" ht="15.75" x14ac:dyDescent="0.25">
      <c r="A84" s="76">
        <v>743</v>
      </c>
      <c r="B84" s="42" t="s">
        <v>91</v>
      </c>
      <c r="C84" s="51" t="s">
        <v>197</v>
      </c>
      <c r="D84" s="14" t="s">
        <v>198</v>
      </c>
      <c r="E84" s="15" t="s">
        <v>92</v>
      </c>
      <c r="F84" s="16" t="s">
        <v>106</v>
      </c>
      <c r="G84" s="21">
        <v>1917164</v>
      </c>
      <c r="H84" s="52">
        <v>282922</v>
      </c>
      <c r="I84" s="19">
        <v>282922</v>
      </c>
      <c r="J84" s="53">
        <v>43678</v>
      </c>
      <c r="K84" s="53">
        <v>44773</v>
      </c>
      <c r="L84" s="19">
        <v>26989.86</v>
      </c>
      <c r="M84" s="19">
        <f>I84-L84</f>
        <v>255932.14</v>
      </c>
      <c r="N84" s="54" t="s">
        <v>177</v>
      </c>
      <c r="O84" s="82" t="s">
        <v>10</v>
      </c>
    </row>
    <row r="85" spans="1:15" s="50" customFormat="1" ht="15.75" x14ac:dyDescent="0.25">
      <c r="A85" s="78">
        <v>743</v>
      </c>
      <c r="B85" s="42" t="s">
        <v>91</v>
      </c>
      <c r="C85" s="43" t="s">
        <v>199</v>
      </c>
      <c r="D85" s="44" t="s">
        <v>200</v>
      </c>
      <c r="E85" s="45" t="s">
        <v>107</v>
      </c>
      <c r="F85" s="71" t="s">
        <v>108</v>
      </c>
      <c r="G85" s="41" t="s">
        <v>93</v>
      </c>
      <c r="H85" s="46">
        <v>2999998</v>
      </c>
      <c r="I85" s="47">
        <v>2999998</v>
      </c>
      <c r="J85" s="48">
        <v>43739</v>
      </c>
      <c r="K85" s="48">
        <v>44834</v>
      </c>
      <c r="L85" s="47">
        <v>1001520.01</v>
      </c>
      <c r="M85" s="47">
        <f>I85-L85</f>
        <v>1998477.99</v>
      </c>
      <c r="N85" s="49" t="s">
        <v>177</v>
      </c>
      <c r="O85" s="84" t="s">
        <v>10</v>
      </c>
    </row>
    <row r="86" spans="1:15" s="50" customFormat="1" ht="15.75" x14ac:dyDescent="0.25">
      <c r="A86" s="76">
        <v>743</v>
      </c>
      <c r="B86" s="42" t="s">
        <v>91</v>
      </c>
      <c r="C86" s="51" t="s">
        <v>197</v>
      </c>
      <c r="D86" s="14" t="s">
        <v>198</v>
      </c>
      <c r="E86" s="15" t="s">
        <v>92</v>
      </c>
      <c r="F86" s="16" t="s">
        <v>109</v>
      </c>
      <c r="G86" s="21">
        <v>1937135</v>
      </c>
      <c r="H86" s="52">
        <v>100000</v>
      </c>
      <c r="I86" s="19">
        <v>100000</v>
      </c>
      <c r="J86" s="53">
        <v>43709</v>
      </c>
      <c r="K86" s="53">
        <v>44074</v>
      </c>
      <c r="L86" s="19">
        <v>47248.93</v>
      </c>
      <c r="M86" s="19">
        <f>I86-L86</f>
        <v>52751.07</v>
      </c>
      <c r="N86" s="54" t="s">
        <v>177</v>
      </c>
      <c r="O86" s="82" t="s">
        <v>96</v>
      </c>
    </row>
    <row r="87" spans="1:15" s="50" customFormat="1" ht="15.75" x14ac:dyDescent="0.25">
      <c r="A87" s="78">
        <v>743</v>
      </c>
      <c r="B87" s="42" t="s">
        <v>91</v>
      </c>
      <c r="C87" s="43" t="s">
        <v>195</v>
      </c>
      <c r="D87" s="44" t="s">
        <v>196</v>
      </c>
      <c r="E87" s="45" t="s">
        <v>92</v>
      </c>
      <c r="F87" s="71" t="s">
        <v>110</v>
      </c>
      <c r="G87" s="41">
        <v>1940772</v>
      </c>
      <c r="H87" s="46">
        <v>293482</v>
      </c>
      <c r="I87" s="47">
        <v>293482</v>
      </c>
      <c r="J87" s="48">
        <v>43686</v>
      </c>
      <c r="K87" s="48">
        <v>44681</v>
      </c>
      <c r="L87" s="47">
        <v>34576.93</v>
      </c>
      <c r="M87" s="47">
        <f>I87-L87</f>
        <v>258905.07</v>
      </c>
      <c r="N87" s="49" t="s">
        <v>177</v>
      </c>
      <c r="O87" s="84" t="s">
        <v>10</v>
      </c>
    </row>
    <row r="88" spans="1:15" s="50" customFormat="1" ht="15.75" x14ac:dyDescent="0.25">
      <c r="A88" s="76">
        <v>743</v>
      </c>
      <c r="B88" s="42" t="s">
        <v>91</v>
      </c>
      <c r="C88" s="55" t="s">
        <v>201</v>
      </c>
      <c r="D88" s="14" t="s">
        <v>202</v>
      </c>
      <c r="E88" s="15" t="s">
        <v>92</v>
      </c>
      <c r="F88" s="16" t="s">
        <v>111</v>
      </c>
      <c r="G88" s="21" t="s">
        <v>94</v>
      </c>
      <c r="H88" s="52">
        <v>247700</v>
      </c>
      <c r="I88" s="19">
        <v>247700</v>
      </c>
      <c r="J88" s="53">
        <v>43985</v>
      </c>
      <c r="K88" s="53">
        <v>44651</v>
      </c>
      <c r="L88" s="19">
        <v>81191.88</v>
      </c>
      <c r="M88" s="19">
        <f>I88-L88</f>
        <v>166508.12</v>
      </c>
      <c r="N88" s="54" t="s">
        <v>177</v>
      </c>
      <c r="O88" s="82" t="s">
        <v>10</v>
      </c>
    </row>
    <row r="89" spans="1:15" s="57" customFormat="1" ht="15.75" x14ac:dyDescent="0.25">
      <c r="A89" s="78">
        <v>743</v>
      </c>
      <c r="B89" s="42" t="s">
        <v>91</v>
      </c>
      <c r="C89" s="56" t="s">
        <v>195</v>
      </c>
      <c r="D89" s="44" t="s">
        <v>196</v>
      </c>
      <c r="E89" s="45" t="s">
        <v>92</v>
      </c>
      <c r="F89" s="71" t="s">
        <v>112</v>
      </c>
      <c r="G89" s="41" t="s">
        <v>113</v>
      </c>
      <c r="H89" s="47">
        <v>15000</v>
      </c>
      <c r="I89" s="47">
        <v>15000</v>
      </c>
      <c r="J89" s="48">
        <v>44136</v>
      </c>
      <c r="K89" s="48">
        <v>44500</v>
      </c>
      <c r="L89" s="47">
        <v>0</v>
      </c>
      <c r="M89" s="47">
        <f>I89-L89</f>
        <v>15000</v>
      </c>
      <c r="N89" s="49" t="s">
        <v>177</v>
      </c>
      <c r="O89" s="84" t="s">
        <v>10</v>
      </c>
    </row>
    <row r="90" spans="1:15" s="57" customFormat="1" ht="15.75" x14ac:dyDescent="0.25">
      <c r="A90" s="76">
        <v>743</v>
      </c>
      <c r="B90" s="42" t="s">
        <v>91</v>
      </c>
      <c r="C90" s="58" t="s">
        <v>197</v>
      </c>
      <c r="D90" s="14" t="s">
        <v>198</v>
      </c>
      <c r="E90" s="15" t="s">
        <v>92</v>
      </c>
      <c r="F90" s="16" t="s">
        <v>114</v>
      </c>
      <c r="G90" s="21" t="s">
        <v>115</v>
      </c>
      <c r="H90" s="19">
        <v>250929</v>
      </c>
      <c r="I90" s="19">
        <v>250929</v>
      </c>
      <c r="J90" s="53">
        <v>44075</v>
      </c>
      <c r="K90" s="53">
        <v>45169</v>
      </c>
      <c r="L90" s="19">
        <v>0</v>
      </c>
      <c r="M90" s="19">
        <f>I90-L90</f>
        <v>250929</v>
      </c>
      <c r="N90" s="54" t="s">
        <v>177</v>
      </c>
      <c r="O90" s="82" t="s">
        <v>10</v>
      </c>
    </row>
    <row r="91" spans="1:15" s="57" customFormat="1" ht="15.75" x14ac:dyDescent="0.25">
      <c r="A91" s="78">
        <v>743</v>
      </c>
      <c r="B91" s="42" t="s">
        <v>91</v>
      </c>
      <c r="C91" s="56">
        <v>15.678000000000001</v>
      </c>
      <c r="D91" s="44" t="s">
        <v>203</v>
      </c>
      <c r="E91" s="45"/>
      <c r="F91" s="71" t="s">
        <v>204</v>
      </c>
      <c r="G91" s="41" t="s">
        <v>205</v>
      </c>
      <c r="H91" s="47">
        <v>220609</v>
      </c>
      <c r="I91" s="47">
        <v>220609</v>
      </c>
      <c r="J91" s="48">
        <v>44105</v>
      </c>
      <c r="K91" s="48">
        <v>45199</v>
      </c>
      <c r="L91" s="47">
        <v>31909.35</v>
      </c>
      <c r="M91" s="47">
        <f>I91-L91</f>
        <v>188699.65</v>
      </c>
      <c r="N91" s="49" t="s">
        <v>177</v>
      </c>
      <c r="O91" s="84" t="s">
        <v>10</v>
      </c>
    </row>
    <row r="92" spans="1:15" s="59" customFormat="1" ht="15.75" x14ac:dyDescent="0.25">
      <c r="A92" s="76">
        <v>743</v>
      </c>
      <c r="B92" s="42" t="s">
        <v>91</v>
      </c>
      <c r="C92" s="58">
        <v>47.040999999999997</v>
      </c>
      <c r="D92" s="14" t="s">
        <v>198</v>
      </c>
      <c r="E92" s="15" t="s">
        <v>92</v>
      </c>
      <c r="F92" s="16" t="s">
        <v>206</v>
      </c>
      <c r="G92" s="21">
        <v>2046218</v>
      </c>
      <c r="H92" s="19">
        <v>500723</v>
      </c>
      <c r="I92" s="19">
        <v>500723</v>
      </c>
      <c r="J92" s="53">
        <v>44440</v>
      </c>
      <c r="K92" s="53">
        <v>46265</v>
      </c>
      <c r="L92" s="19">
        <v>0</v>
      </c>
      <c r="M92" s="19">
        <f>I92-L92</f>
        <v>500723</v>
      </c>
      <c r="N92" s="54" t="s">
        <v>177</v>
      </c>
      <c r="O92" s="82" t="s">
        <v>10</v>
      </c>
    </row>
    <row r="93" spans="1:15" ht="31.5" x14ac:dyDescent="0.25">
      <c r="A93" s="104">
        <v>575</v>
      </c>
      <c r="B93" s="105" t="s">
        <v>134</v>
      </c>
      <c r="C93" s="106">
        <v>97.039000000000001</v>
      </c>
      <c r="D93" s="107" t="s">
        <v>135</v>
      </c>
      <c r="E93" s="108" t="s">
        <v>12</v>
      </c>
      <c r="F93" s="109" t="s">
        <v>162</v>
      </c>
      <c r="G93" s="106" t="s">
        <v>136</v>
      </c>
      <c r="H93" s="110">
        <v>5525827</v>
      </c>
      <c r="I93" s="110">
        <v>10335757.1</v>
      </c>
      <c r="J93" s="111">
        <v>39653</v>
      </c>
      <c r="K93" s="111">
        <v>43367</v>
      </c>
      <c r="L93" s="110">
        <v>10335757.1</v>
      </c>
      <c r="M93" s="110">
        <v>0</v>
      </c>
      <c r="N93" s="112">
        <v>43998</v>
      </c>
      <c r="O93" s="113" t="s">
        <v>96</v>
      </c>
    </row>
    <row r="94" spans="1:15" ht="31.5" x14ac:dyDescent="0.25">
      <c r="A94" s="104">
        <v>575</v>
      </c>
      <c r="B94" s="105" t="s">
        <v>134</v>
      </c>
      <c r="C94" s="106">
        <v>98.039000000000001</v>
      </c>
      <c r="D94" s="107" t="s">
        <v>135</v>
      </c>
      <c r="E94" s="108" t="s">
        <v>12</v>
      </c>
      <c r="F94" s="109" t="s">
        <v>163</v>
      </c>
      <c r="G94" s="106" t="s">
        <v>137</v>
      </c>
      <c r="H94" s="110">
        <v>223351549</v>
      </c>
      <c r="I94" s="110">
        <v>275879679.67000002</v>
      </c>
      <c r="J94" s="111">
        <v>39698</v>
      </c>
      <c r="K94" s="111">
        <v>44196</v>
      </c>
      <c r="L94" s="110">
        <v>251770246.11000001</v>
      </c>
      <c r="M94" s="110">
        <v>24109433.560000002</v>
      </c>
      <c r="N94" s="112">
        <v>43998</v>
      </c>
      <c r="O94" s="113" t="s">
        <v>10</v>
      </c>
    </row>
    <row r="95" spans="1:15" ht="31.5" x14ac:dyDescent="0.25">
      <c r="A95" s="104">
        <v>575</v>
      </c>
      <c r="B95" s="105" t="s">
        <v>134</v>
      </c>
      <c r="C95" s="106">
        <v>99.039000000000001</v>
      </c>
      <c r="D95" s="107" t="s">
        <v>135</v>
      </c>
      <c r="E95" s="108" t="s">
        <v>12</v>
      </c>
      <c r="F95" s="109" t="s">
        <v>164</v>
      </c>
      <c r="G95" s="106" t="s">
        <v>138</v>
      </c>
      <c r="H95" s="110">
        <v>2423787</v>
      </c>
      <c r="I95" s="110">
        <v>2340131</v>
      </c>
      <c r="J95" s="111">
        <v>40393</v>
      </c>
      <c r="K95" s="111">
        <v>43343</v>
      </c>
      <c r="L95" s="110">
        <v>2340131</v>
      </c>
      <c r="M95" s="110">
        <v>0</v>
      </c>
      <c r="N95" s="112">
        <v>43998</v>
      </c>
      <c r="O95" s="113" t="s">
        <v>96</v>
      </c>
    </row>
    <row r="96" spans="1:15" ht="31.5" x14ac:dyDescent="0.25">
      <c r="A96" s="104">
        <v>575</v>
      </c>
      <c r="B96" s="105" t="s">
        <v>134</v>
      </c>
      <c r="C96" s="106">
        <v>100.039</v>
      </c>
      <c r="D96" s="107" t="s">
        <v>135</v>
      </c>
      <c r="E96" s="108" t="s">
        <v>12</v>
      </c>
      <c r="F96" s="109" t="s">
        <v>165</v>
      </c>
      <c r="G96" s="106" t="s">
        <v>139</v>
      </c>
      <c r="H96" s="110">
        <v>4370962</v>
      </c>
      <c r="I96" s="110">
        <v>1823782.45</v>
      </c>
      <c r="J96" s="111">
        <v>40725</v>
      </c>
      <c r="K96" s="111">
        <v>43698</v>
      </c>
      <c r="L96" s="110">
        <v>1747995.87</v>
      </c>
      <c r="M96" s="110">
        <v>75786.579999999842</v>
      </c>
      <c r="N96" s="112">
        <v>43998</v>
      </c>
      <c r="O96" s="113" t="s">
        <v>10</v>
      </c>
    </row>
    <row r="97" spans="1:15" ht="31.5" x14ac:dyDescent="0.25">
      <c r="A97" s="104">
        <v>575</v>
      </c>
      <c r="B97" s="105" t="s">
        <v>134</v>
      </c>
      <c r="C97" s="106">
        <v>101.039</v>
      </c>
      <c r="D97" s="107" t="s">
        <v>135</v>
      </c>
      <c r="E97" s="108" t="s">
        <v>12</v>
      </c>
      <c r="F97" s="109" t="s">
        <v>166</v>
      </c>
      <c r="G97" s="106" t="s">
        <v>140</v>
      </c>
      <c r="H97" s="110">
        <v>1030083</v>
      </c>
      <c r="I97" s="110">
        <v>872750.64</v>
      </c>
      <c r="J97" s="111">
        <v>40795</v>
      </c>
      <c r="K97" s="111">
        <v>43803</v>
      </c>
      <c r="L97" s="110">
        <v>786360.64</v>
      </c>
      <c r="M97" s="110">
        <v>86390</v>
      </c>
      <c r="N97" s="112">
        <v>43998</v>
      </c>
      <c r="O97" s="113" t="s">
        <v>10</v>
      </c>
    </row>
    <row r="98" spans="1:15" ht="31.5" x14ac:dyDescent="0.25">
      <c r="A98" s="104">
        <v>575</v>
      </c>
      <c r="B98" s="105" t="s">
        <v>134</v>
      </c>
      <c r="C98" s="106">
        <v>102.039</v>
      </c>
      <c r="D98" s="107" t="s">
        <v>135</v>
      </c>
      <c r="E98" s="108" t="s">
        <v>12</v>
      </c>
      <c r="F98" s="109" t="s">
        <v>167</v>
      </c>
      <c r="G98" s="106" t="s">
        <v>141</v>
      </c>
      <c r="H98" s="110">
        <v>865900</v>
      </c>
      <c r="I98" s="110">
        <v>1156510.5899999999</v>
      </c>
      <c r="J98" s="111">
        <v>41488</v>
      </c>
      <c r="K98" s="111">
        <v>43678</v>
      </c>
      <c r="L98" s="110">
        <v>1156510.5899999999</v>
      </c>
      <c r="M98" s="110">
        <v>0</v>
      </c>
      <c r="N98" s="112">
        <v>43998</v>
      </c>
      <c r="O98" s="113" t="s">
        <v>96</v>
      </c>
    </row>
    <row r="99" spans="1:15" ht="31.5" x14ac:dyDescent="0.25">
      <c r="A99" s="104">
        <v>575</v>
      </c>
      <c r="B99" s="105" t="s">
        <v>134</v>
      </c>
      <c r="C99" s="106">
        <v>103.039</v>
      </c>
      <c r="D99" s="107" t="s">
        <v>135</v>
      </c>
      <c r="E99" s="108" t="s">
        <v>12</v>
      </c>
      <c r="F99" s="109" t="s">
        <v>168</v>
      </c>
      <c r="G99" s="106" t="s">
        <v>142</v>
      </c>
      <c r="H99" s="110">
        <v>789469</v>
      </c>
      <c r="I99" s="110">
        <v>1096095.05</v>
      </c>
      <c r="J99" s="111">
        <v>41628</v>
      </c>
      <c r="K99" s="111">
        <v>43089</v>
      </c>
      <c r="L99" s="110">
        <v>1096095.05</v>
      </c>
      <c r="M99" s="110">
        <v>0</v>
      </c>
      <c r="N99" s="112">
        <v>43998</v>
      </c>
      <c r="O99" s="113" t="s">
        <v>96</v>
      </c>
    </row>
    <row r="100" spans="1:15" ht="31.5" x14ac:dyDescent="0.25">
      <c r="A100" s="104">
        <v>575</v>
      </c>
      <c r="B100" s="105" t="s">
        <v>134</v>
      </c>
      <c r="C100" s="106">
        <v>104.039</v>
      </c>
      <c r="D100" s="107" t="s">
        <v>135</v>
      </c>
      <c r="E100" s="108" t="s">
        <v>12</v>
      </c>
      <c r="F100" s="109" t="s">
        <v>169</v>
      </c>
      <c r="G100" s="106" t="s">
        <v>143</v>
      </c>
      <c r="H100" s="110">
        <v>14206454</v>
      </c>
      <c r="I100" s="110">
        <v>20862816.699999999</v>
      </c>
      <c r="J100" s="111">
        <v>42153</v>
      </c>
      <c r="K100" s="111">
        <v>44345</v>
      </c>
      <c r="L100" s="110">
        <v>5920478.7199999997</v>
      </c>
      <c r="M100" s="110">
        <v>14942337.98</v>
      </c>
      <c r="N100" s="112">
        <v>43998</v>
      </c>
      <c r="O100" s="113" t="s">
        <v>10</v>
      </c>
    </row>
    <row r="101" spans="1:15" ht="31.5" x14ac:dyDescent="0.25">
      <c r="A101" s="104">
        <v>575</v>
      </c>
      <c r="B101" s="105" t="s">
        <v>134</v>
      </c>
      <c r="C101" s="106">
        <v>105.039</v>
      </c>
      <c r="D101" s="107" t="s">
        <v>135</v>
      </c>
      <c r="E101" s="108" t="s">
        <v>12</v>
      </c>
      <c r="F101" s="109" t="s">
        <v>170</v>
      </c>
      <c r="G101" s="106" t="s">
        <v>144</v>
      </c>
      <c r="H101" s="110">
        <v>3697837</v>
      </c>
      <c r="I101" s="110">
        <v>4776453.12</v>
      </c>
      <c r="J101" s="111">
        <v>42333</v>
      </c>
      <c r="K101" s="111">
        <v>44190</v>
      </c>
      <c r="L101" s="110">
        <v>1378778.61</v>
      </c>
      <c r="M101" s="110">
        <v>3397674.51</v>
      </c>
      <c r="N101" s="112">
        <v>43998</v>
      </c>
      <c r="O101" s="113" t="s">
        <v>10</v>
      </c>
    </row>
    <row r="102" spans="1:15" ht="31.5" x14ac:dyDescent="0.25">
      <c r="A102" s="104">
        <v>575</v>
      </c>
      <c r="B102" s="105" t="s">
        <v>134</v>
      </c>
      <c r="C102" s="106">
        <v>106.039</v>
      </c>
      <c r="D102" s="107" t="s">
        <v>135</v>
      </c>
      <c r="E102" s="108" t="s">
        <v>12</v>
      </c>
      <c r="F102" s="109" t="s">
        <v>171</v>
      </c>
      <c r="G102" s="106" t="s">
        <v>145</v>
      </c>
      <c r="H102" s="110">
        <v>482141</v>
      </c>
      <c r="I102" s="110">
        <v>1967853.75</v>
      </c>
      <c r="J102" s="111">
        <v>42409</v>
      </c>
      <c r="K102" s="111">
        <v>44052</v>
      </c>
      <c r="L102" s="110">
        <v>303990.09000000003</v>
      </c>
      <c r="M102" s="110">
        <v>1663863.66</v>
      </c>
      <c r="N102" s="112">
        <v>43998</v>
      </c>
      <c r="O102" s="113" t="s">
        <v>10</v>
      </c>
    </row>
    <row r="103" spans="1:15" ht="31.5" x14ac:dyDescent="0.25">
      <c r="A103" s="104">
        <v>575</v>
      </c>
      <c r="B103" s="105" t="s">
        <v>134</v>
      </c>
      <c r="C103" s="106">
        <v>107.039</v>
      </c>
      <c r="D103" s="107" t="s">
        <v>135</v>
      </c>
      <c r="E103" s="108" t="s">
        <v>12</v>
      </c>
      <c r="F103" s="109" t="s">
        <v>172</v>
      </c>
      <c r="G103" s="106" t="s">
        <v>146</v>
      </c>
      <c r="H103" s="110">
        <v>4730045</v>
      </c>
      <c r="I103" s="110">
        <v>5840384.6399999997</v>
      </c>
      <c r="J103" s="111">
        <v>42448</v>
      </c>
      <c r="K103" s="111">
        <v>44184</v>
      </c>
      <c r="L103" s="110">
        <v>1207341.6200000001</v>
      </c>
      <c r="M103" s="110">
        <v>4633043.0199999996</v>
      </c>
      <c r="N103" s="112">
        <v>43998</v>
      </c>
      <c r="O103" s="113" t="s">
        <v>10</v>
      </c>
    </row>
    <row r="104" spans="1:15" ht="31.5" x14ac:dyDescent="0.25">
      <c r="A104" s="104">
        <v>575</v>
      </c>
      <c r="B104" s="105" t="s">
        <v>134</v>
      </c>
      <c r="C104" s="106">
        <v>108.039</v>
      </c>
      <c r="D104" s="107" t="s">
        <v>135</v>
      </c>
      <c r="E104" s="108" t="s">
        <v>12</v>
      </c>
      <c r="F104" s="109" t="s">
        <v>173</v>
      </c>
      <c r="G104" s="106" t="s">
        <v>147</v>
      </c>
      <c r="H104" s="110">
        <v>9019481</v>
      </c>
      <c r="I104" s="110">
        <v>8857581.5</v>
      </c>
      <c r="J104" s="111">
        <v>42485</v>
      </c>
      <c r="K104" s="111">
        <v>44221</v>
      </c>
      <c r="L104" s="110">
        <v>1757693.35</v>
      </c>
      <c r="M104" s="110">
        <v>7099888.1500000004</v>
      </c>
      <c r="N104" s="112">
        <v>43998</v>
      </c>
      <c r="O104" s="113" t="s">
        <v>10</v>
      </c>
    </row>
    <row r="105" spans="1:15" ht="31.5" x14ac:dyDescent="0.25">
      <c r="A105" s="104">
        <v>575</v>
      </c>
      <c r="B105" s="105" t="s">
        <v>134</v>
      </c>
      <c r="C105" s="106">
        <v>109.039</v>
      </c>
      <c r="D105" s="107" t="s">
        <v>135</v>
      </c>
      <c r="E105" s="108" t="s">
        <v>12</v>
      </c>
      <c r="F105" s="109" t="s">
        <v>174</v>
      </c>
      <c r="G105" s="106" t="s">
        <v>148</v>
      </c>
      <c r="H105" s="110">
        <v>5111219.25</v>
      </c>
      <c r="I105" s="110">
        <v>6432730.25</v>
      </c>
      <c r="J105" s="111">
        <v>42532</v>
      </c>
      <c r="K105" s="111">
        <v>44236</v>
      </c>
      <c r="L105" s="110">
        <v>508628.89</v>
      </c>
      <c r="M105" s="110">
        <v>5924101.3600000003</v>
      </c>
      <c r="N105" s="112">
        <v>43998</v>
      </c>
      <c r="O105" s="113" t="s">
        <v>10</v>
      </c>
    </row>
    <row r="106" spans="1:15" ht="31.5" x14ac:dyDescent="0.25">
      <c r="A106" s="104">
        <v>575</v>
      </c>
      <c r="B106" s="105" t="s">
        <v>134</v>
      </c>
      <c r="C106" s="106">
        <v>110.039</v>
      </c>
      <c r="D106" s="107" t="s">
        <v>135</v>
      </c>
      <c r="E106" s="108" t="s">
        <v>12</v>
      </c>
      <c r="F106" s="109" t="s">
        <v>175</v>
      </c>
      <c r="G106" s="106" t="s">
        <v>149</v>
      </c>
      <c r="H106" s="110">
        <v>116964262.22150001</v>
      </c>
      <c r="I106" s="110">
        <v>226373108.11000001</v>
      </c>
      <c r="J106" s="111">
        <v>42972</v>
      </c>
      <c r="K106" s="111">
        <v>45068</v>
      </c>
      <c r="L106" s="110">
        <v>13248669.140000001</v>
      </c>
      <c r="M106" s="110">
        <v>213124438.97000003</v>
      </c>
      <c r="N106" s="112">
        <v>43998</v>
      </c>
      <c r="O106" s="113" t="s">
        <v>10</v>
      </c>
    </row>
    <row r="107" spans="1:15" ht="31.5" x14ac:dyDescent="0.25">
      <c r="A107" s="104">
        <v>575</v>
      </c>
      <c r="B107" s="105" t="s">
        <v>134</v>
      </c>
      <c r="C107" s="106">
        <v>97.046999999999997</v>
      </c>
      <c r="D107" s="107" t="s">
        <v>150</v>
      </c>
      <c r="E107" s="108" t="s">
        <v>12</v>
      </c>
      <c r="F107" s="109" t="s">
        <v>158</v>
      </c>
      <c r="G107" s="106" t="s">
        <v>151</v>
      </c>
      <c r="H107" s="110">
        <v>1525249.2</v>
      </c>
      <c r="I107" s="110">
        <v>1392593.71</v>
      </c>
      <c r="J107" s="111">
        <v>42153</v>
      </c>
      <c r="K107" s="111">
        <v>44134</v>
      </c>
      <c r="L107" s="110">
        <v>907483.01</v>
      </c>
      <c r="M107" s="110">
        <v>485110.69999999995</v>
      </c>
      <c r="N107" s="112">
        <v>43998</v>
      </c>
      <c r="O107" s="113" t="s">
        <v>10</v>
      </c>
    </row>
    <row r="108" spans="1:15" ht="31.5" x14ac:dyDescent="0.25">
      <c r="A108" s="104">
        <v>575</v>
      </c>
      <c r="B108" s="105" t="s">
        <v>134</v>
      </c>
      <c r="C108" s="106">
        <v>98.046999999999997</v>
      </c>
      <c r="D108" s="107" t="s">
        <v>150</v>
      </c>
      <c r="E108" s="108" t="s">
        <v>12</v>
      </c>
      <c r="F108" s="109" t="s">
        <v>159</v>
      </c>
      <c r="G108" s="106" t="s">
        <v>152</v>
      </c>
      <c r="H108" s="110">
        <v>1121188.75</v>
      </c>
      <c r="I108" s="110">
        <v>704093.33</v>
      </c>
      <c r="J108" s="111">
        <v>42444</v>
      </c>
      <c r="K108" s="111">
        <v>44073</v>
      </c>
      <c r="L108" s="110">
        <v>522618.42</v>
      </c>
      <c r="M108" s="110">
        <v>181474.90999999997</v>
      </c>
      <c r="N108" s="112">
        <v>43998</v>
      </c>
      <c r="O108" s="113" t="s">
        <v>10</v>
      </c>
    </row>
    <row r="109" spans="1:15" ht="31.5" x14ac:dyDescent="0.25">
      <c r="A109" s="104">
        <v>575</v>
      </c>
      <c r="B109" s="105" t="s">
        <v>134</v>
      </c>
      <c r="C109" s="106">
        <v>99.046999999999997</v>
      </c>
      <c r="D109" s="107" t="s">
        <v>150</v>
      </c>
      <c r="E109" s="108" t="s">
        <v>12</v>
      </c>
      <c r="F109" s="109" t="s">
        <v>160</v>
      </c>
      <c r="G109" s="106" t="s">
        <v>153</v>
      </c>
      <c r="H109" s="110">
        <v>483999.99</v>
      </c>
      <c r="I109" s="110">
        <v>258999.99</v>
      </c>
      <c r="J109" s="111">
        <v>42961</v>
      </c>
      <c r="K109" s="111">
        <v>44276</v>
      </c>
      <c r="L109" s="110">
        <v>29288.07</v>
      </c>
      <c r="M109" s="110">
        <v>229711.91999999998</v>
      </c>
      <c r="N109" s="112">
        <v>43998</v>
      </c>
      <c r="O109" s="113" t="s">
        <v>10</v>
      </c>
    </row>
    <row r="110" spans="1:15" ht="31.5" x14ac:dyDescent="0.25">
      <c r="A110" s="104">
        <v>575</v>
      </c>
      <c r="B110" s="105" t="s">
        <v>134</v>
      </c>
      <c r="C110" s="106">
        <v>100.047</v>
      </c>
      <c r="D110" s="107" t="s">
        <v>150</v>
      </c>
      <c r="E110" s="108" t="s">
        <v>12</v>
      </c>
      <c r="F110" s="109" t="s">
        <v>161</v>
      </c>
      <c r="G110" s="106" t="s">
        <v>154</v>
      </c>
      <c r="H110" s="110">
        <v>264317.25</v>
      </c>
      <c r="I110" s="110">
        <v>264317.25</v>
      </c>
      <c r="J110" s="111">
        <v>43861</v>
      </c>
      <c r="K110" s="111">
        <v>44652</v>
      </c>
      <c r="L110" s="110">
        <v>0</v>
      </c>
      <c r="M110" s="110">
        <v>264317.25</v>
      </c>
      <c r="N110" s="112">
        <v>43998</v>
      </c>
      <c r="O110" s="113" t="s">
        <v>10</v>
      </c>
    </row>
    <row r="111" spans="1:15" ht="47.25" x14ac:dyDescent="0.25">
      <c r="A111" s="104">
        <v>721</v>
      </c>
      <c r="B111" s="105" t="s">
        <v>128</v>
      </c>
      <c r="C111" s="106">
        <v>43.000999999999998</v>
      </c>
      <c r="D111" s="107" t="s">
        <v>129</v>
      </c>
      <c r="E111" s="108" t="s">
        <v>92</v>
      </c>
      <c r="F111" s="114" t="s">
        <v>156</v>
      </c>
      <c r="G111" s="106" t="s">
        <v>130</v>
      </c>
      <c r="H111" s="110">
        <v>76899</v>
      </c>
      <c r="I111" s="110">
        <v>238991</v>
      </c>
      <c r="J111" s="111">
        <v>42961</v>
      </c>
      <c r="K111" s="111">
        <v>44056</v>
      </c>
      <c r="L111" s="110">
        <v>144526.97</v>
      </c>
      <c r="M111" s="110">
        <v>94464.03</v>
      </c>
      <c r="N111" s="112">
        <v>44002</v>
      </c>
      <c r="O111" s="113" t="s">
        <v>10</v>
      </c>
    </row>
    <row r="112" spans="1:15" ht="60" x14ac:dyDescent="0.25">
      <c r="A112" s="115">
        <v>721</v>
      </c>
      <c r="B112" s="116" t="s">
        <v>128</v>
      </c>
      <c r="C112" s="117">
        <v>43.000999999999998</v>
      </c>
      <c r="D112" s="118" t="s">
        <v>129</v>
      </c>
      <c r="E112" s="117" t="s">
        <v>92</v>
      </c>
      <c r="F112" s="119" t="s">
        <v>157</v>
      </c>
      <c r="G112" s="120" t="s">
        <v>131</v>
      </c>
      <c r="H112" s="121">
        <v>161791</v>
      </c>
      <c r="I112" s="121">
        <v>161791</v>
      </c>
      <c r="J112" s="122">
        <v>43922</v>
      </c>
      <c r="K112" s="122">
        <v>45382</v>
      </c>
      <c r="L112" s="121">
        <v>0</v>
      </c>
      <c r="M112" s="121">
        <v>161791</v>
      </c>
      <c r="N112" s="123">
        <v>44002</v>
      </c>
      <c r="O112" s="124" t="s">
        <v>10</v>
      </c>
    </row>
    <row r="113" spans="1:15" ht="31.5" x14ac:dyDescent="0.25">
      <c r="A113" s="125">
        <v>721</v>
      </c>
      <c r="B113" s="126" t="s">
        <v>132</v>
      </c>
      <c r="C113" s="127">
        <v>47.05</v>
      </c>
      <c r="D113" s="126" t="s">
        <v>122</v>
      </c>
      <c r="E113" s="127" t="s">
        <v>92</v>
      </c>
      <c r="F113" s="128" t="s">
        <v>133</v>
      </c>
      <c r="G113" s="129">
        <v>1854986</v>
      </c>
      <c r="H113" s="130">
        <v>179099</v>
      </c>
      <c r="I113" s="130">
        <v>359418</v>
      </c>
      <c r="J113" s="131">
        <v>43692</v>
      </c>
      <c r="K113" s="131">
        <v>45138</v>
      </c>
      <c r="L113" s="130">
        <v>1261.2</v>
      </c>
      <c r="M113" s="130">
        <v>358156.79999999999</v>
      </c>
      <c r="N113" s="132">
        <v>44002</v>
      </c>
      <c r="O113" s="133" t="s">
        <v>10</v>
      </c>
    </row>
    <row r="115" spans="1:15" ht="15.75" x14ac:dyDescent="0.25">
      <c r="A115" s="134" t="s">
        <v>155</v>
      </c>
      <c r="B115" s="135"/>
      <c r="C115" s="135"/>
      <c r="D115" s="136"/>
    </row>
  </sheetData>
  <sortState xmlns:xlrd2="http://schemas.microsoft.com/office/spreadsheetml/2017/richdata2" ref="A11:O73">
    <sortCondition ref="B11"/>
  </sortState>
  <mergeCells count="8">
    <mergeCell ref="A7:N7"/>
    <mergeCell ref="A8:N8"/>
    <mergeCell ref="A115:D115"/>
    <mergeCell ref="A1:O1"/>
    <mergeCell ref="A2:N2"/>
    <mergeCell ref="A3:N3"/>
    <mergeCell ref="A4:N4"/>
    <mergeCell ref="A6:N6"/>
  </mergeCells>
  <hyperlinks>
    <hyperlink ref="F113" r:id="rId1" xr:uid="{E2A442F6-A5D6-4106-A4FF-E866A9B733A3}"/>
    <hyperlink ref="F111" r:id="rId2" xr:uid="{22565160-228C-4669-A493-AB9A4D2BD9BB}"/>
    <hyperlink ref="F112" r:id="rId3" xr:uid="{000C7466-C10D-47AF-A8DB-77EE3265F034}"/>
    <hyperlink ref="F39" r:id="rId4" xr:uid="{2E6CA545-20E2-4D7A-95A5-1FA1B8F842BB}"/>
    <hyperlink ref="F41" r:id="rId5" xr:uid="{6560308E-DDD8-4002-AABF-B10017D82E48}"/>
    <hyperlink ref="F42" r:id="rId6" xr:uid="{151BF9BA-DE41-413A-AC0F-0145C24BB6D4}"/>
    <hyperlink ref="F43" r:id="rId7" xr:uid="{ADC4C65A-07E6-40C5-998B-2D95F080DAC6}"/>
    <hyperlink ref="F44" r:id="rId8" xr:uid="{38CC492C-511E-4530-AD65-31BC424B67F7}"/>
    <hyperlink ref="F47" r:id="rId9" xr:uid="{DC18163D-81F7-4C20-AC96-C0A266A20F9E}"/>
    <hyperlink ref="F48" r:id="rId10" xr:uid="{68AE78EB-677D-46B3-B340-8493F3BCEC3E}"/>
    <hyperlink ref="F49" r:id="rId11" xr:uid="{A2B6221E-8066-4D94-857E-044EC822D6F8}"/>
    <hyperlink ref="F50" r:id="rId12" xr:uid="{61EDD5DD-3F5E-4749-8F2A-1643532EB2D2}"/>
    <hyperlink ref="F51" r:id="rId13" xr:uid="{5D9186FE-752A-4E67-832F-861E06C34C93}"/>
    <hyperlink ref="F52" r:id="rId14" xr:uid="{4E78D802-9B62-4BE9-BCD8-C4D97228A640}"/>
    <hyperlink ref="F53" r:id="rId15" xr:uid="{B2EF66B2-23FB-4298-9619-9C9C3F50C23E}"/>
    <hyperlink ref="F54" r:id="rId16" xr:uid="{4A0E6DA0-0DE0-44ED-BC49-9373F51FA430}"/>
    <hyperlink ref="F45" r:id="rId17" xr:uid="{36DD479C-CEFA-48CC-BD90-7F71D9BDC44D}"/>
    <hyperlink ref="F40" r:id="rId18" xr:uid="{150ACE44-C66E-4E1A-8F50-402C1F9D7D5C}"/>
    <hyperlink ref="F46" r:id="rId19" xr:uid="{915F41E5-EAB6-441B-B736-A74A27591EDC}"/>
    <hyperlink ref="F55" r:id="rId20" xr:uid="{D8DE38B1-7B1B-4EFB-9899-0534C4231E7E}"/>
    <hyperlink ref="F56" r:id="rId21" xr:uid="{CD4A061C-59E9-41AF-9C38-6C9A18860780}"/>
    <hyperlink ref="F57" r:id="rId22" xr:uid="{6641FC01-83AA-46AD-AD7D-B50EED7DB11A}"/>
    <hyperlink ref="F32" r:id="rId23" xr:uid="{361087B6-5517-4E26-A5E6-6984B677ED60}"/>
    <hyperlink ref="F33" r:id="rId24" xr:uid="{0E6EC3E1-5D50-4E5F-A955-4DE05034AE4A}"/>
    <hyperlink ref="F34" r:id="rId25" xr:uid="{F3B9260F-0E16-428E-A1D2-93C4DDE89E5D}"/>
  </hyperlinks>
  <pageMargins left="0.24" right="0.25" top="0.39" bottom="0.4" header="0.3" footer="0.3"/>
  <pageSetup paperSize="5" scale="33" fitToHeight="0" orientation="landscape" r:id="rId26"/>
  <headerFooter>
    <oddHeader xml:space="preserve">&amp;LTexas Water Development Board         </oddHeader>
    <oddFooter>&amp;RForm Dated: &amp;D</oddFooter>
  </headerFooter>
  <tableParts count="1">
    <tablePart r:id="rId2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Trevino</dc:creator>
  <cp:lastModifiedBy>Aaron Waters</cp:lastModifiedBy>
  <cp:lastPrinted>2020-06-30T13:58:29Z</cp:lastPrinted>
  <dcterms:created xsi:type="dcterms:W3CDTF">2019-08-28T20:36:21Z</dcterms:created>
  <dcterms:modified xsi:type="dcterms:W3CDTF">2021-03-29T17:31:01Z</dcterms:modified>
</cp:coreProperties>
</file>